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uk.zivanovic\Desktop\buzet miraaa\2018\"/>
    </mc:Choice>
  </mc:AlternateContent>
  <bookViews>
    <workbookView xWindow="360" yWindow="315" windowWidth="19320" windowHeight="11955"/>
  </bookViews>
  <sheets>
    <sheet name="Budzet" sheetId="3" r:id="rId1"/>
    <sheet name="Konta" sheetId="2" state="hidden" r:id="rId2"/>
  </sheets>
  <definedNames>
    <definedName name="_xlnm._FilterDatabase" localSheetId="0" hidden="1">Budzet!$I$2:$J$77</definedName>
    <definedName name="_xlnm._FilterDatabase" localSheetId="1" hidden="1">Konta!$C$1:$C$1505</definedName>
    <definedName name="KontaValidacija">Konta!$A$2:$A$1505</definedName>
    <definedName name="KontniPlan">Konta!$A$2:$B$1505</definedName>
    <definedName name="_xlnm.Print_Titles" localSheetId="0">Budzet!$2:$2</definedName>
  </definedNames>
  <calcPr calcId="162913" fullCalcOnLoad="1" fullPrecision="0"/>
</workbook>
</file>

<file path=xl/calcChain.xml><?xml version="1.0" encoding="utf-8"?>
<calcChain xmlns="http://schemas.openxmlformats.org/spreadsheetml/2006/main">
  <c r="A6" i="3" l="1"/>
  <c r="I6" i="3"/>
  <c r="K6" i="3"/>
  <c r="G7" i="3"/>
  <c r="I7" i="3"/>
  <c r="AA7" i="3"/>
  <c r="AB7" i="3"/>
  <c r="AC7" i="3"/>
  <c r="A9" i="3"/>
  <c r="G10" i="3"/>
  <c r="I10" i="3"/>
  <c r="AA10" i="3"/>
  <c r="AB10" i="3"/>
  <c r="A12" i="3"/>
  <c r="G13" i="3"/>
  <c r="I13" i="3"/>
  <c r="AA13" i="3"/>
  <c r="AC13" i="3"/>
  <c r="AB13" i="3"/>
  <c r="A15" i="3"/>
  <c r="I15" i="3"/>
  <c r="G16" i="3"/>
  <c r="I16" i="3"/>
  <c r="AA16" i="3"/>
  <c r="AB16" i="3"/>
  <c r="A17" i="3"/>
  <c r="G18" i="3"/>
  <c r="I18" i="3"/>
  <c r="AA18" i="3"/>
  <c r="AC18" i="3"/>
  <c r="AB18" i="3"/>
  <c r="A20" i="3"/>
  <c r="K20" i="3"/>
  <c r="G21" i="3"/>
  <c r="I21" i="3"/>
  <c r="AA21" i="3"/>
  <c r="AC21" i="3"/>
  <c r="A23" i="3"/>
  <c r="G24" i="3"/>
  <c r="I24" i="3"/>
  <c r="AA24" i="3"/>
  <c r="A27" i="3"/>
  <c r="G28" i="3"/>
  <c r="I28" i="3"/>
  <c r="AA28" i="3"/>
  <c r="AC28" i="3"/>
  <c r="G29" i="3"/>
  <c r="I29" i="3"/>
  <c r="AA29" i="3"/>
  <c r="A30" i="3"/>
  <c r="I30" i="3"/>
  <c r="K30" i="3"/>
  <c r="G31" i="3"/>
  <c r="I31" i="3"/>
  <c r="AA31" i="3"/>
  <c r="AB31" i="3"/>
  <c r="AC31" i="3"/>
  <c r="G32" i="3"/>
  <c r="I32" i="3"/>
  <c r="AA32" i="3"/>
  <c r="AB32" i="3"/>
  <c r="A33" i="3"/>
  <c r="G34" i="3"/>
  <c r="I34" i="3"/>
  <c r="AA34" i="3"/>
  <c r="G35" i="3"/>
  <c r="I35" i="3"/>
  <c r="AA35" i="3"/>
  <c r="AC35" i="3"/>
  <c r="G36" i="3"/>
  <c r="I36" i="3"/>
  <c r="AA36" i="3"/>
  <c r="G37" i="3"/>
  <c r="I37" i="3"/>
  <c r="AA37" i="3"/>
  <c r="AC37" i="3"/>
  <c r="A38" i="3"/>
  <c r="G39" i="3"/>
  <c r="I39" i="3"/>
  <c r="AA39" i="3"/>
  <c r="AB39" i="3"/>
  <c r="AC39" i="3"/>
  <c r="G40" i="3"/>
  <c r="I40" i="3"/>
  <c r="AA40" i="3"/>
  <c r="AC40" i="3"/>
  <c r="A41" i="3"/>
  <c r="K41" i="3"/>
  <c r="I41" i="3"/>
  <c r="G42" i="3"/>
  <c r="I42" i="3"/>
  <c r="AA42" i="3"/>
  <c r="A44" i="3"/>
  <c r="G45" i="3"/>
  <c r="I45" i="3"/>
  <c r="AA45" i="3"/>
  <c r="AC45" i="3"/>
  <c r="AB45" i="3"/>
  <c r="A47" i="3"/>
  <c r="K47" i="3"/>
  <c r="I47" i="3"/>
  <c r="G48" i="3"/>
  <c r="I48" i="3"/>
  <c r="AA48" i="3"/>
  <c r="AC48" i="3"/>
  <c r="AB48" i="3"/>
  <c r="A49" i="3"/>
  <c r="K49" i="3"/>
  <c r="G50" i="3"/>
  <c r="I50" i="3"/>
  <c r="AA50" i="3"/>
  <c r="AB50" i="3"/>
  <c r="A51" i="3"/>
  <c r="G52" i="3"/>
  <c r="I52" i="3"/>
  <c r="AA52" i="3"/>
  <c r="AC52" i="3"/>
  <c r="A54" i="3"/>
  <c r="G55" i="3"/>
  <c r="I55" i="3"/>
  <c r="AA55" i="3"/>
  <c r="AC55" i="3"/>
  <c r="A57" i="3"/>
  <c r="G58" i="3"/>
  <c r="I58" i="3"/>
  <c r="AA58" i="3"/>
  <c r="AC58" i="3"/>
  <c r="AB58" i="3"/>
  <c r="A59" i="3"/>
  <c r="I59" i="3"/>
  <c r="G60" i="3"/>
  <c r="I60" i="3"/>
  <c r="AA60" i="3"/>
  <c r="AC60" i="3"/>
  <c r="AB60" i="3"/>
  <c r="G61" i="3"/>
  <c r="I61" i="3"/>
  <c r="AA61" i="3"/>
  <c r="G62" i="3"/>
  <c r="I62" i="3"/>
  <c r="AA62" i="3"/>
  <c r="AC62" i="3"/>
  <c r="A64" i="3"/>
  <c r="K64" i="3"/>
  <c r="G65" i="3"/>
  <c r="I65" i="3"/>
  <c r="AA65" i="3"/>
  <c r="AB65" i="3"/>
  <c r="A66" i="3"/>
  <c r="G67" i="3"/>
  <c r="I67" i="3"/>
  <c r="AA67" i="3"/>
  <c r="A68" i="3"/>
  <c r="I68" i="3"/>
  <c r="G69" i="3"/>
  <c r="I69" i="3"/>
  <c r="AA69" i="3"/>
  <c r="AC69" i="3"/>
  <c r="A70" i="3"/>
  <c r="G71" i="3"/>
  <c r="I71" i="3"/>
  <c r="AA71" i="3"/>
  <c r="AC71" i="3"/>
  <c r="G72" i="3"/>
  <c r="I72" i="3"/>
  <c r="AA72" i="3"/>
  <c r="AC72" i="3"/>
  <c r="A76" i="3"/>
  <c r="K76" i="3"/>
  <c r="G77" i="3"/>
  <c r="I77" i="3"/>
  <c r="AA77" i="3"/>
  <c r="AB77" i="3"/>
  <c r="AC77" i="3"/>
  <c r="K59" i="3"/>
  <c r="I64" i="3"/>
  <c r="K15" i="3"/>
  <c r="K70" i="3"/>
  <c r="I70" i="3"/>
  <c r="K27" i="3"/>
  <c r="I27" i="3"/>
  <c r="K33" i="3"/>
  <c r="I33" i="3"/>
  <c r="K68" i="3"/>
  <c r="E41" i="3"/>
  <c r="F41" i="3"/>
  <c r="I17" i="3"/>
  <c r="K17" i="3"/>
  <c r="AC16" i="3"/>
  <c r="E47" i="3"/>
  <c r="A46" i="3"/>
  <c r="K46" i="3"/>
  <c r="I49" i="3"/>
  <c r="AB28" i="3"/>
  <c r="E49" i="3"/>
  <c r="F49" i="3"/>
  <c r="I44" i="3"/>
  <c r="K44" i="3"/>
  <c r="K23" i="3"/>
  <c r="M23" i="3"/>
  <c r="I23" i="3"/>
  <c r="I20" i="3"/>
  <c r="M27" i="3"/>
  <c r="I66" i="3"/>
  <c r="K66" i="3"/>
  <c r="I54" i="3"/>
  <c r="K54" i="3"/>
  <c r="M54" i="3"/>
  <c r="K51" i="3"/>
  <c r="I51" i="3"/>
  <c r="AB24" i="3"/>
  <c r="AC24" i="3"/>
  <c r="F47" i="3"/>
  <c r="AB55" i="3"/>
  <c r="AB72" i="3"/>
  <c r="K38" i="3"/>
  <c r="E38" i="3"/>
  <c r="F38" i="3"/>
  <c r="I38" i="3"/>
  <c r="M49" i="3"/>
  <c r="AB37" i="3"/>
  <c r="AB21" i="3"/>
  <c r="E59" i="3"/>
  <c r="F59" i="3"/>
  <c r="M41" i="3"/>
  <c r="I46" i="3"/>
  <c r="M20" i="3"/>
  <c r="E44" i="3"/>
  <c r="M44" i="3"/>
  <c r="M38" i="3"/>
  <c r="M51" i="3"/>
  <c r="E51" i="3"/>
  <c r="F51" i="3"/>
  <c r="E54" i="3"/>
  <c r="A43" i="3"/>
  <c r="F44" i="3"/>
  <c r="M46" i="3"/>
  <c r="D46" i="3"/>
  <c r="E46" i="3"/>
  <c r="I43" i="3"/>
  <c r="K43" i="3"/>
  <c r="AB35" i="3"/>
  <c r="AB62" i="3"/>
  <c r="AB71" i="3"/>
  <c r="AB69" i="3"/>
  <c r="AB52" i="3"/>
  <c r="AB40" i="3"/>
  <c r="AC32" i="3"/>
  <c r="AC65" i="3"/>
  <c r="AB36" i="3"/>
  <c r="AC36" i="3"/>
  <c r="AC50" i="3"/>
  <c r="M43" i="3"/>
  <c r="AC29" i="3"/>
  <c r="AB29" i="3"/>
  <c r="D43" i="3"/>
  <c r="E43" i="3"/>
  <c r="M15" i="3"/>
  <c r="E15" i="3"/>
  <c r="M76" i="3"/>
  <c r="E76" i="3"/>
  <c r="E66" i="3"/>
  <c r="F66" i="3"/>
  <c r="M66" i="3"/>
  <c r="E64" i="3"/>
  <c r="M64" i="3"/>
  <c r="F54" i="3"/>
  <c r="A53" i="3"/>
  <c r="K12" i="3"/>
  <c r="I12" i="3"/>
  <c r="K9" i="3"/>
  <c r="I9" i="3"/>
  <c r="M68" i="3"/>
  <c r="E68" i="3"/>
  <c r="F68" i="3"/>
  <c r="I57" i="3"/>
  <c r="K57" i="3"/>
  <c r="AC42" i="3"/>
  <c r="AB42" i="3"/>
  <c r="AC10" i="3"/>
  <c r="I76" i="3"/>
  <c r="E33" i="3"/>
  <c r="F33" i="3"/>
  <c r="M33" i="3"/>
  <c r="E70" i="3"/>
  <c r="F70" i="3"/>
  <c r="M70" i="3"/>
  <c r="AB67" i="3"/>
  <c r="AC67" i="3"/>
  <c r="E20" i="3"/>
  <c r="M6" i="3"/>
  <c r="E6" i="3"/>
  <c r="E17" i="3"/>
  <c r="F17" i="3"/>
  <c r="M17" i="3"/>
  <c r="M59" i="3"/>
  <c r="AB61" i="3"/>
  <c r="AC61" i="3"/>
  <c r="AC34" i="3"/>
  <c r="AB34" i="3"/>
  <c r="E30" i="3"/>
  <c r="F30" i="3"/>
  <c r="M30" i="3"/>
  <c r="E23" i="3"/>
  <c r="E27" i="3"/>
  <c r="M47" i="3"/>
  <c r="F27" i="3"/>
  <c r="A26" i="3"/>
  <c r="F6" i="3"/>
  <c r="A5" i="3"/>
  <c r="A14" i="3"/>
  <c r="F15" i="3"/>
  <c r="F23" i="3"/>
  <c r="A22" i="3"/>
  <c r="A19" i="3"/>
  <c r="F20" i="3"/>
  <c r="M57" i="3"/>
  <c r="E57" i="3"/>
  <c r="E9" i="3"/>
  <c r="M9" i="3"/>
  <c r="I53" i="3"/>
  <c r="K53" i="3"/>
  <c r="A75" i="3"/>
  <c r="F76" i="3"/>
  <c r="E12" i="3"/>
  <c r="M12" i="3"/>
  <c r="A63" i="3"/>
  <c r="F64" i="3"/>
  <c r="Z12" i="3"/>
  <c r="V9" i="3"/>
  <c r="A56" i="3"/>
  <c r="F57" i="3"/>
  <c r="I19" i="3"/>
  <c r="K19" i="3"/>
  <c r="K63" i="3"/>
  <c r="I63" i="3"/>
  <c r="X9" i="3"/>
  <c r="U9" i="3"/>
  <c r="Q12" i="3"/>
  <c r="O12" i="3"/>
  <c r="F12" i="3"/>
  <c r="A11" i="3"/>
  <c r="Q9" i="3"/>
  <c r="F9" i="3"/>
  <c r="Q57" i="3"/>
  <c r="A8" i="3"/>
  <c r="X57" i="3"/>
  <c r="P57" i="3"/>
  <c r="T57" i="3"/>
  <c r="K22" i="3"/>
  <c r="I22" i="3"/>
  <c r="T23" i="3"/>
  <c r="Y49" i="3"/>
  <c r="U49" i="3"/>
  <c r="Q49" i="3"/>
  <c r="Q54" i="3"/>
  <c r="S49" i="3"/>
  <c r="U23" i="3"/>
  <c r="W54" i="3"/>
  <c r="X44" i="3"/>
  <c r="N54" i="3"/>
  <c r="W20" i="3"/>
  <c r="V27" i="3"/>
  <c r="V51" i="3"/>
  <c r="O44" i="3"/>
  <c r="R54" i="3"/>
  <c r="W23" i="3"/>
  <c r="X54" i="3"/>
  <c r="Y51" i="3"/>
  <c r="Z44" i="3"/>
  <c r="X27" i="3"/>
  <c r="U54" i="3"/>
  <c r="R49" i="3"/>
  <c r="P23" i="3"/>
  <c r="W44" i="3"/>
  <c r="O51" i="3"/>
  <c r="Y23" i="3"/>
  <c r="V54" i="3"/>
  <c r="T54" i="3"/>
  <c r="T51" i="3"/>
  <c r="T27" i="3"/>
  <c r="V49" i="3"/>
  <c r="P20" i="3"/>
  <c r="N44" i="3"/>
  <c r="V38" i="3"/>
  <c r="X20" i="3"/>
  <c r="Y20" i="3"/>
  <c r="T20" i="3"/>
  <c r="V20" i="3"/>
  <c r="AA23" i="3"/>
  <c r="P51" i="3"/>
  <c r="AC23" i="3"/>
  <c r="Y41" i="3"/>
  <c r="W51" i="3"/>
  <c r="U20" i="3"/>
  <c r="Y54" i="3"/>
  <c r="Y27" i="3"/>
  <c r="Z23" i="3"/>
  <c r="T38" i="3"/>
  <c r="N51" i="3"/>
  <c r="AA27" i="3"/>
  <c r="AC38" i="3"/>
  <c r="R41" i="3"/>
  <c r="P44" i="3"/>
  <c r="V44" i="3"/>
  <c r="AA49" i="3"/>
  <c r="AC49" i="3"/>
  <c r="Y44" i="3"/>
  <c r="S20" i="3"/>
  <c r="U41" i="3"/>
  <c r="O38" i="3"/>
  <c r="S54" i="3"/>
  <c r="S23" i="3"/>
  <c r="AA54" i="3"/>
  <c r="AB54" i="3"/>
  <c r="N38" i="3"/>
  <c r="AA44" i="3"/>
  <c r="P49" i="3"/>
  <c r="P38" i="3"/>
  <c r="Z41" i="3"/>
  <c r="S41" i="3"/>
  <c r="V41" i="3"/>
  <c r="P41" i="3"/>
  <c r="S38" i="3"/>
  <c r="O41" i="3"/>
  <c r="O27" i="3"/>
  <c r="AC51" i="3"/>
  <c r="O64" i="3"/>
  <c r="AC27" i="3"/>
  <c r="Q41" i="3"/>
  <c r="AC6" i="3"/>
  <c r="R38" i="3"/>
  <c r="T41" i="3"/>
  <c r="P33" i="3"/>
  <c r="Q70" i="3"/>
  <c r="W6" i="3"/>
  <c r="Z17" i="3"/>
  <c r="Q23" i="3"/>
  <c r="R23" i="3"/>
  <c r="Z51" i="3"/>
  <c r="AC76" i="3"/>
  <c r="X41" i="3"/>
  <c r="O20" i="3"/>
  <c r="V68" i="3"/>
  <c r="U70" i="3"/>
  <c r="W38" i="3"/>
  <c r="R27" i="3"/>
  <c r="AA51" i="3"/>
  <c r="AC41" i="3"/>
  <c r="W41" i="3"/>
  <c r="AA41" i="3"/>
  <c r="AB41" i="3"/>
  <c r="Z20" i="3"/>
  <c r="S44" i="3"/>
  <c r="AC20" i="3"/>
  <c r="V6" i="3"/>
  <c r="X51" i="3"/>
  <c r="Z54" i="3"/>
  <c r="R44" i="3"/>
  <c r="Z38" i="3"/>
  <c r="P27" i="3"/>
  <c r="U27" i="3"/>
  <c r="T70" i="3"/>
  <c r="Z6" i="3"/>
  <c r="N6" i="3"/>
  <c r="AC17" i="3"/>
  <c r="O17" i="3"/>
  <c r="X17" i="3"/>
  <c r="U51" i="3"/>
  <c r="Q38" i="3"/>
  <c r="Y38" i="3"/>
  <c r="X49" i="3"/>
  <c r="S51" i="3"/>
  <c r="Q20" i="3"/>
  <c r="O66" i="3"/>
  <c r="U64" i="3"/>
  <c r="AA20" i="3"/>
  <c r="U38" i="3"/>
  <c r="Q17" i="3"/>
  <c r="T17" i="3"/>
  <c r="AA17" i="3"/>
  <c r="T44" i="3"/>
  <c r="S27" i="3"/>
  <c r="T49" i="3"/>
  <c r="AC44" i="3"/>
  <c r="N15" i="3"/>
  <c r="W76" i="3"/>
  <c r="O76" i="3"/>
  <c r="U66" i="3"/>
  <c r="W66" i="3"/>
  <c r="AA66" i="3"/>
  <c r="P64" i="3"/>
  <c r="W64" i="3"/>
  <c r="V64" i="3"/>
  <c r="N41" i="3"/>
  <c r="AA6" i="3"/>
  <c r="AB6" i="3"/>
  <c r="AA38" i="3"/>
  <c r="AB38" i="3"/>
  <c r="X38" i="3"/>
  <c r="W33" i="3"/>
  <c r="T33" i="3"/>
  <c r="R6" i="3"/>
  <c r="S6" i="3"/>
  <c r="W17" i="3"/>
  <c r="S17" i="3"/>
  <c r="W59" i="3"/>
  <c r="U30" i="3"/>
  <c r="Q51" i="3"/>
  <c r="N27" i="3"/>
  <c r="U44" i="3"/>
  <c r="P54" i="3"/>
  <c r="Q44" i="3"/>
  <c r="T59" i="3"/>
  <c r="Z59" i="3"/>
  <c r="Z30" i="3"/>
  <c r="Q30" i="3"/>
  <c r="Y30" i="3"/>
  <c r="K26" i="3"/>
  <c r="I26" i="3"/>
  <c r="R68" i="3"/>
  <c r="W47" i="3"/>
  <c r="O47" i="3"/>
  <c r="N47" i="3"/>
  <c r="Z47" i="3"/>
  <c r="Q64" i="3"/>
  <c r="K75" i="3"/>
  <c r="I75" i="3"/>
  <c r="M53" i="3"/>
  <c r="D53" i="3"/>
  <c r="E53" i="3"/>
  <c r="I14" i="3"/>
  <c r="K14" i="3"/>
  <c r="K5" i="3"/>
  <c r="I5" i="3"/>
  <c r="O68" i="3"/>
  <c r="P68" i="3"/>
  <c r="Y47" i="3"/>
  <c r="S47" i="3"/>
  <c r="Q47" i="3"/>
  <c r="V15" i="3"/>
  <c r="P76" i="3"/>
  <c r="D22" i="3"/>
  <c r="E22" i="3"/>
  <c r="M22" i="3"/>
  <c r="AB66" i="3"/>
  <c r="K8" i="3"/>
  <c r="I8" i="3"/>
  <c r="I11" i="3"/>
  <c r="K11" i="3"/>
  <c r="D5" i="3"/>
  <c r="M5" i="3"/>
  <c r="AB44" i="3"/>
  <c r="D14" i="3"/>
  <c r="E14" i="3"/>
  <c r="M14" i="3"/>
  <c r="D75" i="3"/>
  <c r="M75" i="3"/>
  <c r="D26" i="3"/>
  <c r="M26" i="3"/>
  <c r="AB20" i="3"/>
  <c r="AB51" i="3"/>
  <c r="Z49" i="3"/>
  <c r="O54" i="3"/>
  <c r="Z27" i="3"/>
  <c r="R51" i="3"/>
  <c r="R20" i="3"/>
  <c r="N20" i="3"/>
  <c r="W49" i="3"/>
  <c r="V23" i="3"/>
  <c r="X23" i="3"/>
  <c r="Q27" i="3"/>
  <c r="W27" i="3"/>
  <c r="N23" i="3"/>
  <c r="O23" i="3"/>
  <c r="O49" i="3"/>
  <c r="AC54" i="3"/>
  <c r="N49" i="3"/>
  <c r="O57" i="3"/>
  <c r="R9" i="3"/>
  <c r="AC12" i="3"/>
  <c r="D63" i="3"/>
  <c r="E63" i="3"/>
  <c r="M63" i="3"/>
  <c r="K56" i="3"/>
  <c r="I56" i="3"/>
  <c r="AB49" i="3"/>
  <c r="AB23" i="3"/>
  <c r="M19" i="3"/>
  <c r="D19" i="3"/>
  <c r="E19" i="3"/>
  <c r="AB27" i="3"/>
  <c r="N30" i="3"/>
  <c r="P30" i="3"/>
  <c r="AA30" i="3"/>
  <c r="V59" i="3"/>
  <c r="N59" i="3"/>
  <c r="AC59" i="3"/>
  <c r="R30" i="3"/>
  <c r="X47" i="3"/>
  <c r="Y17" i="3"/>
  <c r="P17" i="3"/>
  <c r="Q6" i="3"/>
  <c r="P6" i="3"/>
  <c r="O70" i="3"/>
  <c r="AA70" i="3"/>
  <c r="Z70" i="3"/>
  <c r="S68" i="3"/>
  <c r="AA76" i="3"/>
  <c r="AB76" i="3"/>
  <c r="R15" i="3"/>
  <c r="W12" i="3"/>
  <c r="S66" i="3"/>
  <c r="R33" i="3"/>
  <c r="Z66" i="3"/>
  <c r="X66" i="3"/>
  <c r="T47" i="3"/>
  <c r="AA68" i="3"/>
  <c r="T30" i="3"/>
  <c r="O59" i="3"/>
  <c r="Y70" i="3"/>
  <c r="Z33" i="3"/>
  <c r="R57" i="3"/>
  <c r="Y9" i="3"/>
  <c r="AA9" i="3"/>
  <c r="P15" i="3"/>
  <c r="N12" i="3"/>
  <c r="R64" i="3"/>
  <c r="AC15" i="3"/>
  <c r="Q68" i="3"/>
  <c r="AC47" i="3"/>
  <c r="W68" i="3"/>
  <c r="V30" i="3"/>
  <c r="AC30" i="3"/>
  <c r="X59" i="3"/>
  <c r="N70" i="3"/>
  <c r="T68" i="3"/>
  <c r="S57" i="3"/>
  <c r="P9" i="3"/>
  <c r="AC9" i="3"/>
  <c r="R76" i="3"/>
  <c r="S59" i="3"/>
  <c r="U17" i="3"/>
  <c r="T6" i="3"/>
  <c r="Y6" i="3"/>
  <c r="V70" i="3"/>
  <c r="AC70" i="3"/>
  <c r="P70" i="3"/>
  <c r="Y66" i="3"/>
  <c r="Z76" i="3"/>
  <c r="T15" i="3"/>
  <c r="S76" i="3"/>
  <c r="S15" i="3"/>
  <c r="N64" i="3"/>
  <c r="AA15" i="3"/>
  <c r="AB15" i="3"/>
  <c r="U33" i="3"/>
  <c r="AC33" i="3"/>
  <c r="AA33" i="3"/>
  <c r="AB33" i="3"/>
  <c r="T64" i="3"/>
  <c r="N66" i="3"/>
  <c r="X76" i="3"/>
  <c r="Q15" i="3"/>
  <c r="U57" i="3"/>
  <c r="N9" i="3"/>
  <c r="V66" i="3"/>
  <c r="Y15" i="3"/>
  <c r="Y76" i="3"/>
  <c r="Y12" i="3"/>
  <c r="P12" i="3"/>
  <c r="X64" i="3"/>
  <c r="U15" i="3"/>
  <c r="Q33" i="3"/>
  <c r="Y68" i="3"/>
  <c r="Z64" i="3"/>
  <c r="T76" i="3"/>
  <c r="W15" i="3"/>
  <c r="AA47" i="3"/>
  <c r="AB47" i="3"/>
  <c r="U47" i="3"/>
  <c r="Z15" i="3"/>
  <c r="W30" i="3"/>
  <c r="X30" i="3"/>
  <c r="Y59" i="3"/>
  <c r="U59" i="3"/>
  <c r="AC66" i="3"/>
  <c r="R59" i="3"/>
  <c r="O30" i="3"/>
  <c r="N17" i="3"/>
  <c r="AB17" i="3"/>
  <c r="V17" i="3"/>
  <c r="X6" i="3"/>
  <c r="R70" i="3"/>
  <c r="W70" i="3"/>
  <c r="V57" i="3"/>
  <c r="Z57" i="3"/>
  <c r="Y57" i="3"/>
  <c r="Z68" i="3"/>
  <c r="O9" i="3"/>
  <c r="W9" i="3"/>
  <c r="Y64" i="3"/>
  <c r="T66" i="3"/>
  <c r="U68" i="3"/>
  <c r="V12" i="3"/>
  <c r="T12" i="3"/>
  <c r="AA12" i="3"/>
  <c r="AB12" i="3"/>
  <c r="P66" i="3"/>
  <c r="X33" i="3"/>
  <c r="V33" i="3"/>
  <c r="R66" i="3"/>
  <c r="Q76" i="3"/>
  <c r="S33" i="3"/>
  <c r="P47" i="3"/>
  <c r="R47" i="3"/>
  <c r="V47" i="3"/>
  <c r="S30" i="3"/>
  <c r="AA59" i="3"/>
  <c r="AB59" i="3"/>
  <c r="Q59" i="3"/>
  <c r="U76" i="3"/>
  <c r="P59" i="3"/>
  <c r="R17" i="3"/>
  <c r="X68" i="3"/>
  <c r="U6" i="3"/>
  <c r="S70" i="3"/>
  <c r="X70" i="3"/>
  <c r="N57" i="3"/>
  <c r="AA57" i="3"/>
  <c r="AB57" i="3"/>
  <c r="S9" i="3"/>
  <c r="T9" i="3"/>
  <c r="Z9" i="3"/>
  <c r="S64" i="3"/>
  <c r="Q66" i="3"/>
  <c r="N68" i="3"/>
  <c r="X15" i="3"/>
  <c r="AC68" i="3"/>
  <c r="R12" i="3"/>
  <c r="X12" i="3"/>
  <c r="U12" i="3"/>
  <c r="S12" i="3"/>
  <c r="AC64" i="3"/>
  <c r="V76" i="3"/>
  <c r="N33" i="3"/>
  <c r="Y33" i="3"/>
  <c r="O33" i="3"/>
  <c r="O6" i="3"/>
  <c r="N76" i="3"/>
  <c r="O15" i="3"/>
  <c r="AA64" i="3"/>
  <c r="W57" i="3"/>
  <c r="AC57" i="3"/>
  <c r="AB68" i="3"/>
  <c r="D56" i="3"/>
  <c r="E56" i="3"/>
  <c r="M56" i="3"/>
  <c r="W56" i="3"/>
  <c r="AB64" i="3"/>
  <c r="AB70" i="3"/>
  <c r="E26" i="3"/>
  <c r="A25" i="3"/>
  <c r="A74" i="3"/>
  <c r="E75" i="3"/>
  <c r="D8" i="3"/>
  <c r="E8" i="3"/>
  <c r="M8" i="3"/>
  <c r="U8" i="3"/>
  <c r="M11" i="3"/>
  <c r="AC11" i="3"/>
  <c r="D11" i="3"/>
  <c r="E11" i="3"/>
  <c r="AB9" i="3"/>
  <c r="AB30" i="3"/>
  <c r="A4" i="3"/>
  <c r="E5" i="3"/>
  <c r="S46" i="3"/>
  <c r="Q46" i="3"/>
  <c r="AA46" i="3"/>
  <c r="AB46" i="3"/>
  <c r="O46" i="3"/>
  <c r="W46" i="3"/>
  <c r="P46" i="3"/>
  <c r="X46" i="3"/>
  <c r="Z43" i="3"/>
  <c r="X43" i="3"/>
  <c r="N46" i="3"/>
  <c r="AC46" i="3"/>
  <c r="T46" i="3"/>
  <c r="Z46" i="3"/>
  <c r="U43" i="3"/>
  <c r="O43" i="3"/>
  <c r="Y46" i="3"/>
  <c r="AC43" i="3"/>
  <c r="T43" i="3"/>
  <c r="R46" i="3"/>
  <c r="U46" i="3"/>
  <c r="P43" i="3"/>
  <c r="Y43" i="3"/>
  <c r="V43" i="3"/>
  <c r="V46" i="3"/>
  <c r="Q43" i="3"/>
  <c r="W43" i="3"/>
  <c r="N43" i="3"/>
  <c r="S43" i="3"/>
  <c r="R43" i="3"/>
  <c r="AA43" i="3"/>
  <c r="T53" i="3"/>
  <c r="AA53" i="3"/>
  <c r="O53" i="3"/>
  <c r="V53" i="3"/>
  <c r="U53" i="3"/>
  <c r="AC53" i="3"/>
  <c r="R22" i="3"/>
  <c r="AC22" i="3"/>
  <c r="Y22" i="3"/>
  <c r="P22" i="3"/>
  <c r="Q53" i="3"/>
  <c r="U14" i="3"/>
  <c r="Y14" i="3"/>
  <c r="V14" i="3"/>
  <c r="N14" i="3"/>
  <c r="AA14" i="3"/>
  <c r="AB14" i="3"/>
  <c r="W53" i="3"/>
  <c r="N75" i="3"/>
  <c r="P75" i="3"/>
  <c r="S75" i="3"/>
  <c r="Q75" i="3"/>
  <c r="Z63" i="3"/>
  <c r="AC63" i="3"/>
  <c r="R63" i="3"/>
  <c r="Y53" i="3"/>
  <c r="U22" i="3"/>
  <c r="S53" i="3"/>
  <c r="R14" i="3"/>
  <c r="W75" i="3"/>
  <c r="AA75" i="3"/>
  <c r="AB75" i="3"/>
  <c r="X53" i="3"/>
  <c r="P14" i="3"/>
  <c r="W14" i="3"/>
  <c r="N53" i="3"/>
  <c r="AC75" i="3"/>
  <c r="T75" i="3"/>
  <c r="O75" i="3"/>
  <c r="V75" i="3"/>
  <c r="R75" i="3"/>
  <c r="AA22" i="3"/>
  <c r="P53" i="3"/>
  <c r="R53" i="3"/>
  <c r="W22" i="3"/>
  <c r="S22" i="3"/>
  <c r="S14" i="3"/>
  <c r="X14" i="3"/>
  <c r="Z53" i="3"/>
  <c r="Z75" i="3"/>
  <c r="X75" i="3"/>
  <c r="W63" i="3"/>
  <c r="O63" i="3"/>
  <c r="P63" i="3"/>
  <c r="T63" i="3"/>
  <c r="P19" i="3"/>
  <c r="Y19" i="3"/>
  <c r="O26" i="3"/>
  <c r="Q22" i="3"/>
  <c r="U5" i="3"/>
  <c r="X19" i="3"/>
  <c r="T11" i="3"/>
  <c r="V11" i="3"/>
  <c r="P11" i="3"/>
  <c r="Z22" i="3"/>
  <c r="AA8" i="3"/>
  <c r="Y8" i="3"/>
  <c r="AC5" i="3"/>
  <c r="O14" i="3"/>
  <c r="T26" i="3"/>
  <c r="X63" i="3"/>
  <c r="W5" i="3"/>
  <c r="N26" i="3"/>
  <c r="S56" i="3"/>
  <c r="Q56" i="3"/>
  <c r="T5" i="3"/>
  <c r="I4" i="3"/>
  <c r="K4" i="3"/>
  <c r="T19" i="3"/>
  <c r="U26" i="3"/>
  <c r="W19" i="3"/>
  <c r="O11" i="3"/>
  <c r="V22" i="3"/>
  <c r="Y5" i="3"/>
  <c r="Z14" i="3"/>
  <c r="Y26" i="3"/>
  <c r="S5" i="3"/>
  <c r="V26" i="3"/>
  <c r="AA19" i="3"/>
  <c r="AB19" i="3"/>
  <c r="N11" i="3"/>
  <c r="U11" i="3"/>
  <c r="R11" i="3"/>
  <c r="Y11" i="3"/>
  <c r="O5" i="3"/>
  <c r="Q19" i="3"/>
  <c r="T22" i="3"/>
  <c r="Z5" i="3"/>
  <c r="P26" i="3"/>
  <c r="V63" i="3"/>
  <c r="N19" i="3"/>
  <c r="W11" i="3"/>
  <c r="AA11" i="3"/>
  <c r="AB11" i="3"/>
  <c r="Z11" i="3"/>
  <c r="O22" i="3"/>
  <c r="AC8" i="3"/>
  <c r="V8" i="3"/>
  <c r="Z8" i="3"/>
  <c r="W8" i="3"/>
  <c r="N5" i="3"/>
  <c r="T14" i="3"/>
  <c r="U75" i="3"/>
  <c r="AC26" i="3"/>
  <c r="AA63" i="3"/>
  <c r="V19" i="3"/>
  <c r="R5" i="3"/>
  <c r="Q26" i="3"/>
  <c r="U56" i="3"/>
  <c r="P56" i="3"/>
  <c r="V56" i="3"/>
  <c r="Y56" i="3"/>
  <c r="AC14" i="3"/>
  <c r="I25" i="3"/>
  <c r="K25" i="3"/>
  <c r="S63" i="3"/>
  <c r="Z19" i="3"/>
  <c r="W26" i="3"/>
  <c r="AC56" i="3"/>
  <c r="N56" i="3"/>
  <c r="T56" i="3"/>
  <c r="Y75" i="3"/>
  <c r="S19" i="3"/>
  <c r="R19" i="3"/>
  <c r="AA26" i="3"/>
  <c r="AB26" i="3"/>
  <c r="O8" i="3"/>
  <c r="R8" i="3"/>
  <c r="AA5" i="3"/>
  <c r="X26" i="3"/>
  <c r="U19" i="3"/>
  <c r="X56" i="3"/>
  <c r="R56" i="3"/>
  <c r="S26" i="3"/>
  <c r="R26" i="3"/>
  <c r="V5" i="3"/>
  <c r="Q63" i="3"/>
  <c r="X11" i="3"/>
  <c r="S11" i="3"/>
  <c r="Q11" i="3"/>
  <c r="P8" i="3"/>
  <c r="Q8" i="3"/>
  <c r="N8" i="3"/>
  <c r="Q5" i="3"/>
  <c r="U63" i="3"/>
  <c r="X5" i="3"/>
  <c r="X22" i="3"/>
  <c r="S8" i="3"/>
  <c r="X8" i="3"/>
  <c r="T8" i="3"/>
  <c r="P5" i="3"/>
  <c r="Q14" i="3"/>
  <c r="K74" i="3"/>
  <c r="I74" i="3"/>
  <c r="N63" i="3"/>
  <c r="O19" i="3"/>
  <c r="Z26" i="3"/>
  <c r="AA56" i="3"/>
  <c r="AB56" i="3"/>
  <c r="O56" i="3"/>
  <c r="Z56" i="3"/>
  <c r="AC19" i="3"/>
  <c r="N22" i="3"/>
  <c r="Y63" i="3"/>
  <c r="C74" i="3"/>
  <c r="M74" i="3"/>
  <c r="AB5" i="3"/>
  <c r="AB53" i="3"/>
  <c r="M25" i="3"/>
  <c r="C25" i="3"/>
  <c r="D25" i="3"/>
  <c r="M4" i="3"/>
  <c r="C4" i="3"/>
  <c r="AB8" i="3"/>
  <c r="AB22" i="3"/>
  <c r="AB43" i="3"/>
  <c r="AB63" i="3"/>
  <c r="A73" i="3"/>
  <c r="D74" i="3"/>
  <c r="D4" i="3"/>
  <c r="AC25" i="3"/>
  <c r="A3" i="3"/>
  <c r="X74" i="3"/>
  <c r="Z74" i="3"/>
  <c r="O25" i="3"/>
  <c r="AA74" i="3"/>
  <c r="W25" i="3"/>
  <c r="V74" i="3"/>
  <c r="S25" i="3"/>
  <c r="U25" i="3"/>
  <c r="O74" i="3"/>
  <c r="Q25" i="3"/>
  <c r="AA4" i="3"/>
  <c r="S74" i="3"/>
  <c r="AC74" i="3"/>
  <c r="V25" i="3"/>
  <c r="N74" i="3"/>
  <c r="I3" i="3"/>
  <c r="K3" i="3"/>
  <c r="K73" i="3"/>
  <c r="I73" i="3"/>
  <c r="AC4" i="3"/>
  <c r="P74" i="3"/>
  <c r="P4" i="3"/>
  <c r="R4" i="3"/>
  <c r="R74" i="3"/>
  <c r="U74" i="3"/>
  <c r="T25" i="3"/>
  <c r="V4" i="3"/>
  <c r="W4" i="3"/>
  <c r="Y4" i="3"/>
  <c r="Z4" i="3"/>
  <c r="T4" i="3"/>
  <c r="Q4" i="3"/>
  <c r="X4" i="3"/>
  <c r="O4" i="3"/>
  <c r="T74" i="3"/>
  <c r="N25" i="3"/>
  <c r="Y25" i="3"/>
  <c r="S4" i="3"/>
  <c r="N4" i="3"/>
  <c r="R25" i="3"/>
  <c r="Q74" i="3"/>
  <c r="Z25" i="3"/>
  <c r="W74" i="3"/>
  <c r="X25" i="3"/>
  <c r="P25" i="3"/>
  <c r="AA25" i="3"/>
  <c r="AB25" i="3"/>
  <c r="Y74" i="3"/>
  <c r="U4" i="3"/>
  <c r="AB4" i="3"/>
  <c r="AB74" i="3"/>
  <c r="B73" i="3"/>
  <c r="C73" i="3"/>
  <c r="M73" i="3"/>
  <c r="V73" i="3"/>
  <c r="M3" i="3"/>
  <c r="W3" i="3"/>
  <c r="B3" i="3"/>
  <c r="C3" i="3"/>
  <c r="X73" i="3"/>
  <c r="O3" i="3"/>
  <c r="P3" i="3"/>
  <c r="P79" i="3"/>
  <c r="AC3" i="3"/>
  <c r="R3" i="3"/>
  <c r="T3" i="3"/>
  <c r="T73" i="3"/>
  <c r="N73" i="3"/>
  <c r="P73" i="3"/>
  <c r="Z73" i="3"/>
  <c r="V3" i="3"/>
  <c r="V79" i="3"/>
  <c r="S73" i="3"/>
  <c r="Q73" i="3"/>
  <c r="Y73" i="3"/>
  <c r="N3" i="3"/>
  <c r="N79" i="3"/>
  <c r="Y3" i="3"/>
  <c r="AA3" i="3"/>
  <c r="W73" i="3"/>
  <c r="W79" i="3"/>
  <c r="R73" i="3"/>
  <c r="O73" i="3"/>
  <c r="AC73" i="3"/>
  <c r="S3" i="3"/>
  <c r="S79" i="3"/>
  <c r="Q3" i="3"/>
  <c r="Q79" i="3"/>
  <c r="Z3" i="3"/>
  <c r="Z79" i="3"/>
  <c r="X3" i="3"/>
  <c r="X79" i="3"/>
  <c r="U3" i="3"/>
  <c r="U73" i="3"/>
  <c r="AA73" i="3"/>
  <c r="AB73" i="3"/>
  <c r="Y79" i="3"/>
  <c r="AC79" i="3"/>
  <c r="U79" i="3"/>
  <c r="T79" i="3"/>
  <c r="O79" i="3"/>
  <c r="AB3" i="3"/>
  <c r="AA79" i="3"/>
  <c r="AB79" i="3"/>
  <c r="R79" i="3"/>
</calcChain>
</file>

<file path=xl/comments1.xml><?xml version="1.0" encoding="utf-8"?>
<comments xmlns="http://schemas.openxmlformats.org/spreadsheetml/2006/main">
  <authors>
    <author>Jovica</author>
  </authors>
  <commentList>
    <comment ref="B78" authorId="0" shapeId="0">
      <text>
        <r>
          <rPr>
            <b/>
            <sz val="8"/>
            <color indexed="81"/>
            <rFont val="Tahoma"/>
            <family val="2"/>
            <charset val="204"/>
          </rPr>
          <t>Jovica:</t>
        </r>
        <r>
          <rPr>
            <sz val="8"/>
            <color indexed="81"/>
            <rFont val="Tahoma"/>
            <family val="2"/>
            <charset val="204"/>
          </rPr>
          <t xml:space="preserve">
Iznad ovog reda ubacuj nove redove</t>
        </r>
      </text>
    </comment>
  </commentList>
</comments>
</file>

<file path=xl/sharedStrings.xml><?xml version="1.0" encoding="utf-8"?>
<sst xmlns="http://schemas.openxmlformats.org/spreadsheetml/2006/main" count="1531" uniqueCount="1037">
  <si>
    <t>У К У П Н О</t>
  </si>
  <si>
    <t>KONTO</t>
  </si>
  <si>
    <t>OPIS</t>
  </si>
  <si>
    <t>ТЕКУЋИ РАСХОДИ</t>
  </si>
  <si>
    <t>РАСХОДИ ЗА ЗАПОСЛЕНЕ</t>
  </si>
  <si>
    <t>ПЛАТЕ, ДОДАЦИ И НАКНАДЕ ЗАПОСЛЕНИХ (ЗАРАДЕ)</t>
  </si>
  <si>
    <t>Плате, додаци и накнаде запослених</t>
  </si>
  <si>
    <t>Плате, додаци и накнаде стално запослених</t>
  </si>
  <si>
    <t>Плате по основу цене рада</t>
  </si>
  <si>
    <t>Додатак за рад дужи од пуног радног времена</t>
  </si>
  <si>
    <t>Додатак за рад на дан државног и верског празника</t>
  </si>
  <si>
    <t>Додатак за рад ноћу</t>
  </si>
  <si>
    <t>Додатак за време проведено на раду (минули рад)</t>
  </si>
  <si>
    <t>Теренски додатак</t>
  </si>
  <si>
    <t>Накнада зараде за време привремене спречености за рад до 30 дана услед болести</t>
  </si>
  <si>
    <t>Накнада зараде за време одсуствања са рада на дан празника који је нерадни дан, годишњег одмора, плаћеног одсуства, војне вежбе и одазивања на позив државног органа</t>
  </si>
  <si>
    <t>Остали додаци и накнаде запосленима</t>
  </si>
  <si>
    <t>Плате приправника</t>
  </si>
  <si>
    <t>Плате приправника које плаћа послодавац</t>
  </si>
  <si>
    <t>Плате приправника које плаћа Национална служба за запошљавање</t>
  </si>
  <si>
    <t>Плате привремено запослених</t>
  </si>
  <si>
    <t>Плате по основу судских пресуда</t>
  </si>
  <si>
    <t>Накнада штете запослених</t>
  </si>
  <si>
    <t>Накнада штете запосленом за неискоришћени годишњи одмор</t>
  </si>
  <si>
    <t>Остале накнаде штете запосленом</t>
  </si>
  <si>
    <t>Остале исплате зарада за специјалне задатке или пројекте</t>
  </si>
  <si>
    <t>СОЦИЈАЛНИ ДОПРИНОСИ НА ТЕРЕТ ПОСЛОДАВЦА</t>
  </si>
  <si>
    <t>Допринос за пензијско и инвалидско осигурање</t>
  </si>
  <si>
    <t>Допринос за добровољно пензијско и инвалидско осигурање</t>
  </si>
  <si>
    <t>Допринос за пензијско и инвалидско осигурање – за радни стаж који се рачуна са увећаним доприносом</t>
  </si>
  <si>
    <t>Допринос за здравствено осигурање</t>
  </si>
  <si>
    <t>Допринос за добровољно здравствено осигурање</t>
  </si>
  <si>
    <t>Допринос за незапосленост</t>
  </si>
  <si>
    <t>НАКНАДЕ У НАТУРИ</t>
  </si>
  <si>
    <t>Накнаде у натури</t>
  </si>
  <si>
    <t>Оброци (храна)</t>
  </si>
  <si>
    <t>Пиће</t>
  </si>
  <si>
    <t>Остале накнаде у натури у смислу заштите здравља запослених</t>
  </si>
  <si>
    <t>Обезбеђивање стамбеног простора запосленима</t>
  </si>
  <si>
    <t>Дуготрајна роба</t>
  </si>
  <si>
    <t>Возила за приватне и пословне потребе</t>
  </si>
  <si>
    <t>Остала дуготрајна роба</t>
  </si>
  <si>
    <t>Роба и услуге које обезбеђује послодавац</t>
  </si>
  <si>
    <t>Одмаралишта, спортски и рекреациони објекти</t>
  </si>
  <si>
    <t>Поклони за децу запослених</t>
  </si>
  <si>
    <t>Превоз на посао и са посла (маркица)</t>
  </si>
  <si>
    <t>Паркирање</t>
  </si>
  <si>
    <t>Дечији вртић који плаћа послодавац</t>
  </si>
  <si>
    <t>Износ разлике између редовне и снижене каматне стопе код давања кредита запосленима</t>
  </si>
  <si>
    <t>СОЦИЈАЛНА ДАВАЊА ЗАПОСЛЕНИМА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</si>
  <si>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</si>
  <si>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</si>
  <si>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</si>
  <si>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</si>
  <si>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</si>
  <si>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</si>
  <si>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</si>
  <si>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Отпремнина у случају отпуштања с посла</t>
  </si>
  <si>
    <t>Помоћ у случају смрти запосленог или члана уже породице</t>
  </si>
  <si>
    <t>Помоћ у медицинском лечењу запосленог или чланова уже породице и друге помоћи запосленом</t>
  </si>
  <si>
    <t>Помоћ у медицинском лечењу запосленог или члана уже породице</t>
  </si>
  <si>
    <t>Помоћ у случају оштећења или уништења имовине</t>
  </si>
  <si>
    <t>Остале помоћи запосленим радницима</t>
  </si>
  <si>
    <t>НАКНАДЕ ТРОШКОВА ЗА ЗАПОСЛЕНЕ</t>
  </si>
  <si>
    <t>Накнаде трошкова за запослене</t>
  </si>
  <si>
    <t>Накнаде трошкова за одвојен живот од породице</t>
  </si>
  <si>
    <t>Накнаде трошкова за превоз на посао и са посла</t>
  </si>
  <si>
    <t>Накнаде трошкова за смештај изабраних, постављених и именованих лица</t>
  </si>
  <si>
    <t>Накнаде за селидбене трошкове запослених</t>
  </si>
  <si>
    <t>Остале накнаде трошкова запослених</t>
  </si>
  <si>
    <t>НАГРАДЕ ЗАПОСЛЕНИМА И ОСТАЛИ ПОСЕБНИ РАСХОДИ</t>
  </si>
  <si>
    <t>Награде запосленима и остали посебни расходи</t>
  </si>
  <si>
    <t>Награде запосленима</t>
  </si>
  <si>
    <t>Јубиларне награде</t>
  </si>
  <si>
    <t>Награде за посебне резултате рада</t>
  </si>
  <si>
    <t>Остале награде запосленима</t>
  </si>
  <si>
    <t>Бонуси</t>
  </si>
  <si>
    <t>Бонуси за државне празнике</t>
  </si>
  <si>
    <t>Накнаде члановима управних, надзорних одбора и комисија</t>
  </si>
  <si>
    <t>Накнаде члановима управних и надзорних одбора</t>
  </si>
  <si>
    <t>Накнаде члановима комисија</t>
  </si>
  <si>
    <t>ПОСЛАНИЧКИ ДОДАТАК</t>
  </si>
  <si>
    <t>Посланички додатак</t>
  </si>
  <si>
    <t>СУДИЈСКИ ДОДАТАК</t>
  </si>
  <si>
    <t>Судијски додатак</t>
  </si>
  <si>
    <t>КОРИШЋЕЊЕ УСЛУГА И РОБА</t>
  </si>
  <si>
    <t>СТАЛНИ ТРОШКОВИ</t>
  </si>
  <si>
    <t>Трошкови платног промета и банкарских услуга</t>
  </si>
  <si>
    <t>Трошкови платног промета</t>
  </si>
  <si>
    <t>Трошкови банкарских услуга</t>
  </si>
  <si>
    <t>Енергетске услуге</t>
  </si>
  <si>
    <t>Услуге за електричну енергију</t>
  </si>
  <si>
    <t>Трошкови грејања</t>
  </si>
  <si>
    <t>Природни гас</t>
  </si>
  <si>
    <t>Угаљ</t>
  </si>
  <si>
    <t>Дрво</t>
  </si>
  <si>
    <t>Лож-уље</t>
  </si>
  <si>
    <t>Централно грејање</t>
  </si>
  <si>
    <t>Комуналне услуге</t>
  </si>
  <si>
    <t>Услуге водовода и канализације</t>
  </si>
  <si>
    <t>Услуге редовног одржавања и старања</t>
  </si>
  <si>
    <t>Дератизација</t>
  </si>
  <si>
    <t>Димњачарске услуге</t>
  </si>
  <si>
    <t>Услуга заштите имовине</t>
  </si>
  <si>
    <t>Одвоз отпада</t>
  </si>
  <si>
    <t>Услуге чишћења</t>
  </si>
  <si>
    <t>Остале комуналне услуге</t>
  </si>
  <si>
    <t>Допринос за коришћење градског земљишта и слично</t>
  </si>
  <si>
    <t>Допринос за коришћење вода</t>
  </si>
  <si>
    <t>Услуге комуникација</t>
  </si>
  <si>
    <t>Телефони</t>
  </si>
  <si>
    <t>Телефон, телекс и телефакс</t>
  </si>
  <si>
    <t>Интернет и слично</t>
  </si>
  <si>
    <t>Претплата на пејџер</t>
  </si>
  <si>
    <t>Услуге мобилног телефона</t>
  </si>
  <si>
    <t>Остале услуге комуникације</t>
  </si>
  <si>
    <t>Услуге поште и доставе</t>
  </si>
  <si>
    <t>Пошта</t>
  </si>
  <si>
    <t>Услуге доставе</t>
  </si>
  <si>
    <t>Остале ПТТ услуге</t>
  </si>
  <si>
    <t>Трошкови осигурања</t>
  </si>
  <si>
    <t>Осигурање имовине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</si>
  <si>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</si>
  <si>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</si>
  <si>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</si>
  <si>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</si>
  <si>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Осигурање запослених</t>
  </si>
  <si>
    <t>Осигурање запослених у случају несреће на раду</t>
  </si>
  <si>
    <t>Здравствено осигурање запослених</t>
  </si>
  <si>
    <t>Осигурање од одговорности према трећим лицима</t>
  </si>
  <si>
    <t>Закуп имовине и опреме</t>
  </si>
  <si>
    <t>Закуп имовине</t>
  </si>
  <si>
    <t>Закуп стамбеног простора</t>
  </si>
  <si>
    <t>Закуп нестамбеног простора</t>
  </si>
  <si>
    <t>Закуп осталог простора</t>
  </si>
  <si>
    <t>Закуп опреме</t>
  </si>
  <si>
    <t>Закуп опреме за саобраћај</t>
  </si>
  <si>
    <t>Закуп административне опреме</t>
  </si>
  <si>
    <t>Закуп опреме за пољопривреду</t>
  </si>
  <si>
    <t>Закуп опреме за очување животне средине и науку</t>
  </si>
  <si>
    <t>Закуп медицинске и лабораторијске опреме</t>
  </si>
  <si>
    <t>Закуп опреме за образовање, културу и спорт</t>
  </si>
  <si>
    <t>Закуп опреме за војску</t>
  </si>
  <si>
    <t>Закуп опреме за јавну безбедност</t>
  </si>
  <si>
    <t>Закуп опреме за производњу, моторна, непокретна и немоторна</t>
  </si>
  <si>
    <t>Остали трошкови</t>
  </si>
  <si>
    <t>Радио – телевизијска претплата</t>
  </si>
  <si>
    <t>Остали непоменути трошкови</t>
  </si>
  <si>
    <t>ТРОШКОВИ ПУТОВАЊА</t>
  </si>
  <si>
    <t>Трошкови службених путовања у земљи</t>
  </si>
  <si>
    <t>Трошкови дневница (исхране) на службеном путу</t>
  </si>
  <si>
    <t>Трошкови превоза на службеном путу у земљи (авион, аутобус, воз, и сл.)</t>
  </si>
  <si>
    <t>Трошкови смештаја на службеном путу</t>
  </si>
  <si>
    <t>Остале услуге службеног превоза</t>
  </si>
  <si>
    <t>Превоз у јавном саобраћају</t>
  </si>
  <si>
    <t>Такси превоз</t>
  </si>
  <si>
    <t>Превоз у граду по службеном послу</t>
  </si>
  <si>
    <t>Накнада за употребу сопственог возила</t>
  </si>
  <si>
    <t>Остали трошкови за пословна путовања у земљи</t>
  </si>
  <si>
    <t>Трошкови службених путовања у иностранство</t>
  </si>
  <si>
    <t>Трошкови дневница за службени пут у иностранство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</si>
  <si>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</si>
  <si>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</si>
  <si>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Услуге превоза у јавном саобраћају</t>
  </si>
  <si>
    <t>Остали трошкови за пословна путовања у иностранство</t>
  </si>
  <si>
    <t>Трошкови путовања у оквиру редовног рада</t>
  </si>
  <si>
    <t>Дневница (исхрана) за путовање у оквиру редовног рада</t>
  </si>
  <si>
    <t>Трошкови путовања у оквиру редовног рада (авион, аутобус, воз)</t>
  </si>
  <si>
    <t>Трошкови смештаја на путовању у оквиру редовног рада</t>
  </si>
  <si>
    <t>Остале услуге путовања у оквиру редовног рада</t>
  </si>
  <si>
    <t>Превоз средствима јавног превоза</t>
  </si>
  <si>
    <t>Накнада за превоз у граду по службеном послу</t>
  </si>
  <si>
    <t>Накнада за коришћење сопственог аутомобила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</si>
  <si>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</si>
  <si>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</si>
  <si>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</si>
  <si>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путовања ученика који учествују на републичким и међународним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</si>
  <si>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</si>
  <si>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</si>
  <si>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</si>
  <si>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</si>
  <si>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Услуге превођења</t>
  </si>
  <si>
    <t>Секретарске услуге</t>
  </si>
  <si>
    <t>Рачуноводствене услуге</t>
  </si>
  <si>
    <t>Остале административне услуге</t>
  </si>
  <si>
    <t>Компјутерске услуге</t>
  </si>
  <si>
    <t>Услуге за израду софтвера</t>
  </si>
  <si>
    <t>Услуге одржавања рачунара</t>
  </si>
  <si>
    <t>Остале компјутерске услуге</t>
  </si>
  <si>
    <t>Услуге образовања и усавршавања запослених</t>
  </si>
  <si>
    <t>Котизације</t>
  </si>
  <si>
    <t>Котизација за семинаре</t>
  </si>
  <si>
    <t>Котизација за стручна саветовања</t>
  </si>
  <si>
    <t>Котизација за учествовање на сајмовима</t>
  </si>
  <si>
    <t>Друге услуге образовања и усавршавања запослених</t>
  </si>
  <si>
    <t>Издаци за стручне испите</t>
  </si>
  <si>
    <t>Остали издаци за стручно образовање</t>
  </si>
  <si>
    <t>Услуге информисања</t>
  </si>
  <si>
    <t>Услуге штампања</t>
  </si>
  <si>
    <t>Услуге штампања билтена</t>
  </si>
  <si>
    <t>Услуге штампања часописа</t>
  </si>
  <si>
    <t>Услуге штампања публикација</t>
  </si>
  <si>
    <t>Остале услуге штампања</t>
  </si>
  <si>
    <t>Услуге информисања јавности и односа са јавношћу</t>
  </si>
  <si>
    <t>Услуге информисања јавности</t>
  </si>
  <si>
    <t>Односи са јавношћу</t>
  </si>
  <si>
    <t>Услуге рекламе и пропаганде</t>
  </si>
  <si>
    <t>Објављивање тендера и информативних огласа</t>
  </si>
  <si>
    <t>Остале услуге рекламе и пропаганде</t>
  </si>
  <si>
    <t>Медијске услуге</t>
  </si>
  <si>
    <t>Медијске услуге радија и телевизије</t>
  </si>
  <si>
    <t>Остале медијске услуге</t>
  </si>
  <si>
    <t>Стручне услуге</t>
  </si>
  <si>
    <t>Услуге ревизије</t>
  </si>
  <si>
    <t>Адвокатске услуге</t>
  </si>
  <si>
    <t>Правно заступање пред домаћим судовима</t>
  </si>
  <si>
    <t>Правно заступање пред међународним судовима</t>
  </si>
  <si>
    <t>Правне услуге</t>
  </si>
  <si>
    <t>Услуге вештачења</t>
  </si>
  <si>
    <t>Услуге поротника</t>
  </si>
  <si>
    <t>Остале правне услуге</t>
  </si>
  <si>
    <t>Финансијске услуге</t>
  </si>
  <si>
    <t>Услуге финансијских саветника</t>
  </si>
  <si>
    <t>Остале финансијске услуге</t>
  </si>
  <si>
    <t>Остале стручне услуге</t>
  </si>
  <si>
    <t>Услуге за домаћинство и угоститељство</t>
  </si>
  <si>
    <t>Услуге за домаћинство</t>
  </si>
  <si>
    <t>Прање веша</t>
  </si>
  <si>
    <t>Хемијско чишћење</t>
  </si>
  <si>
    <t>Угоститељске услуге</t>
  </si>
  <si>
    <t>Репрезентација</t>
  </si>
  <si>
    <t>Поклони</t>
  </si>
  <si>
    <t>Остале опште услуге</t>
  </si>
  <si>
    <t>СПЕЦИЈАЛИЗОВАНЕ УСЛУГЕ</t>
  </si>
  <si>
    <t>Пољопривредне услуге</t>
  </si>
  <si>
    <t>Услуге заштите животиња и биља</t>
  </si>
  <si>
    <t>Услуге ветеринарског прегледа и вакцинације</t>
  </si>
  <si>
    <t>Заштита биља</t>
  </si>
  <si>
    <t>Испитивање узорака земљишта и вештачког ђубрива</t>
  </si>
  <si>
    <t>Остале услуге заштите животиња и биља</t>
  </si>
  <si>
    <t>Услуге образовања, културе и спорта</t>
  </si>
  <si>
    <t>Услуге образовања</t>
  </si>
  <si>
    <t>Образовање деце грађана који живе у иностранству</t>
  </si>
  <si>
    <t>Услуге предшколског образовања</t>
  </si>
  <si>
    <t>Услуге културе</t>
  </si>
  <si>
    <t>Услуге спорта</t>
  </si>
  <si>
    <t>Медицинске услуге</t>
  </si>
  <si>
    <t>Здравствена заштита по уговору</t>
  </si>
  <si>
    <t>Здравствена заштита по конвенцији</t>
  </si>
  <si>
    <t>Услуге јавног здравства – инспекција и анализа</t>
  </si>
  <si>
    <t>Лабораторијске услуге</t>
  </si>
  <si>
    <t>Остале 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</si>
  <si>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</si>
  <si>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</si>
  <si>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</si>
  <si>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Услуге очувања животне средине</t>
  </si>
  <si>
    <t>Услуге науке</t>
  </si>
  <si>
    <t>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</si>
  <si>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</si>
  <si>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</si>
  <si>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</si>
  <si>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зграда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</si>
  <si>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</si>
  <si>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</si>
  <si>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</si>
  <si>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</si>
  <si>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</si>
  <si>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Електричне инсталације</t>
  </si>
  <si>
    <t>Радови на комуникацијским инсталацијама</t>
  </si>
  <si>
    <t>Остале услуге и материјали за текуће поправке и одржавање зграда</t>
  </si>
  <si>
    <t>Текуће поправке и одржавање осталих објеката</t>
  </si>
  <si>
    <t>Текуће поправке и одржавање опреме</t>
  </si>
  <si>
    <t>Текуће поправке и одржавање опреме за саобраћај</t>
  </si>
  <si>
    <t>Механичке поправке</t>
  </si>
  <si>
    <t>Поправке електричне и електронске опреме</t>
  </si>
  <si>
    <t>Лимарски радови на возилима</t>
  </si>
  <si>
    <t>Остале поправке и одржавање опреме за саобраћај</t>
  </si>
  <si>
    <t>Текуће поправке и одржавање административне опреме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</si>
  <si>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</si>
  <si>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</si>
  <si>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</si>
  <si>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</si>
  <si>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Опрема за домаћинство и угоститељство</t>
  </si>
  <si>
    <t>Биротехничка опрема</t>
  </si>
  <si>
    <t>Уградна опрема</t>
  </si>
  <si>
    <t>Остале поправке и одржавање административне опреме</t>
  </si>
  <si>
    <t>Текуће поправке и одржавање опреме за пољопривреду</t>
  </si>
  <si>
    <t>Текуће поправке и одржавање опреме за очување животне средине и науку</t>
  </si>
  <si>
    <t>Текуће поправке и одржавање опреме за очување животне средине</t>
  </si>
  <si>
    <t>Текуће поправке и одржавање опреме за науку</t>
  </si>
  <si>
    <t>Текуће поправке и одржавање медицинске и лабораторијске опреме</t>
  </si>
  <si>
    <t>Текуће поправке и одржавање медицинске опреме</t>
  </si>
  <si>
    <t>Текуће поправке и одржавање лабораторијске опреме</t>
  </si>
  <si>
    <t>Текуће поправке и одржавање мерних и контролних инструмената</t>
  </si>
  <si>
    <t>Текуће поправке и одржавање опреме за образовање, културу и спорт</t>
  </si>
  <si>
    <t>Текуће поправке и одржавање опреме за образовање</t>
  </si>
  <si>
    <t>Текуће поправке и одржавање опреме за културу</t>
  </si>
  <si>
    <t>Текуће поправке и одржавање опреме за спорт</t>
  </si>
  <si>
    <t>Текуће поправке и одржавање опреме за војску</t>
  </si>
  <si>
    <t>Текуће поправке и одржавање опреме за јавну безбедност</t>
  </si>
  <si>
    <t>Текуће поправке и одржавање производне, моторне, непокретне и немоторне опреме</t>
  </si>
  <si>
    <t>МАТЕРИЈАЛ</t>
  </si>
  <si>
    <t>Административни материјал</t>
  </si>
  <si>
    <t>Канцеларијски материјал</t>
  </si>
  <si>
    <t>Одећа, обућа и униформе</t>
  </si>
  <si>
    <t>Расходи за радну униформу</t>
  </si>
  <si>
    <t>Службена одећа</t>
  </si>
  <si>
    <t>Униформе</t>
  </si>
  <si>
    <t>ХТЗ опрема</t>
  </si>
  <si>
    <t>Остали расходи за одећу, обућу и униформе</t>
  </si>
  <si>
    <t>Биодекорација</t>
  </si>
  <si>
    <t>Цвеће и зеленило</t>
  </si>
  <si>
    <t>Остали административни материјал</t>
  </si>
  <si>
    <t>Материјали за пољопривреду</t>
  </si>
  <si>
    <t>Храна за животиње</t>
  </si>
  <si>
    <t>Стока за експерименте</t>
  </si>
  <si>
    <t>Природна и вештачка ђубрива и слично</t>
  </si>
  <si>
    <t>Семе</t>
  </si>
  <si>
    <t>Биљке</t>
  </si>
  <si>
    <t>Остали материјал за пољопривреду</t>
  </si>
  <si>
    <t>Материјали за образовање и усавршавање запослених</t>
  </si>
  <si>
    <t>Публикације, часописи и гласила</t>
  </si>
  <si>
    <t>Стручна литература за редовне потребе запослених</t>
  </si>
  <si>
    <t>Стручна литература за образовање запослених</t>
  </si>
  <si>
    <t>Материјали за образовање</t>
  </si>
  <si>
    <t>Материјали за саобраћај</t>
  </si>
  <si>
    <t>Издаци за гориво</t>
  </si>
  <si>
    <t>Бензин</t>
  </si>
  <si>
    <t>Дизел гориво</t>
  </si>
  <si>
    <t>Уља и мазива</t>
  </si>
  <si>
    <t>Остали материјал за превозна средства</t>
  </si>
  <si>
    <t>Материјали за очување животне средине и науку</t>
  </si>
  <si>
    <t>Материјали за метеоролошка мерења</t>
  </si>
  <si>
    <t>Материјали за истраживање и развој</t>
  </si>
  <si>
    <t>Материјали за тестирање ваздуха</t>
  </si>
  <si>
    <t>Материјали за тестирање воде</t>
  </si>
  <si>
    <t>Материјали за тестирање тла</t>
  </si>
  <si>
    <t>Остали материјали за очување животне средине и науку</t>
  </si>
  <si>
    <t>Материјали за образовање, културу и спорт</t>
  </si>
  <si>
    <t>Материјали за културу</t>
  </si>
  <si>
    <t>Материјали за спорт</t>
  </si>
  <si>
    <t>Медицински и лабораторијски материјали</t>
  </si>
  <si>
    <t>Материјали за медицинске тестове</t>
  </si>
  <si>
    <t>Материјали за лабораторијске тестове</t>
  </si>
  <si>
    <t>Материјали за вакцинацију</t>
  </si>
  <si>
    <t>Материјали за имунизацију</t>
  </si>
  <si>
    <t>Лекови на рецепт</t>
  </si>
  <si>
    <t>Ортопедски материјали</t>
  </si>
  <si>
    <t>Остали медицински и лабораторијски материјали</t>
  </si>
  <si>
    <t>Материјали за одржавање хигијене и угоститељство</t>
  </si>
  <si>
    <t>Материјали за одржавање хигијене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</si>
  <si>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</si>
  <si>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</si>
  <si>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</si>
  <si>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Материјали за угоститељство</t>
  </si>
  <si>
    <t>Храна</t>
  </si>
  <si>
    <t>Пића</t>
  </si>
  <si>
    <t>Намирнице за припремање хране</t>
  </si>
  <si>
    <t>Остали материјали за угоститељство</t>
  </si>
  <si>
    <t>Материјали за посебне намене</t>
  </si>
  <si>
    <t>Потрошни материјал</t>
  </si>
  <si>
    <t>Резервни делови</t>
  </si>
  <si>
    <t>Алат и инвентар</t>
  </si>
  <si>
    <t>Со за путеве</t>
  </si>
  <si>
    <t>Остали материјали за посебне намене</t>
  </si>
  <si>
    <t>АМОРТИЗАЦИЈА И УПОТРЕБА СРЕДСТАВА ЗА РАД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</si>
  <si>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</si>
  <si>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</si>
  <si>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</si>
  <si>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</si>
  <si>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</si>
  <si>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Амортизација култивисане имовине</t>
  </si>
  <si>
    <t>УПОТРЕБА ДРАГОЦЕНОСТИ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</si>
  <si>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</si>
  <si>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</si>
  <si>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</si>
  <si>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</si>
  <si>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</si>
  <si>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Употреба шума</t>
  </si>
  <si>
    <t>Употреба вода</t>
  </si>
  <si>
    <t>АМОРТИЗАЦИЈА НЕМАТЕРИЈАЛНЕ ИМОВИНЕ</t>
  </si>
  <si>
    <t>Амортизација нематеријалне имовине</t>
  </si>
  <si>
    <t>Амортизација нематеријане имовине</t>
  </si>
  <si>
    <t>ОТПЛАТА КАМАТА И ПРАТЕЋИ ТРОШКОВИ ЗАДУЖИВАЊА</t>
  </si>
  <si>
    <t>ОТПЛАТА ДОМАЋИХ КАМАТА</t>
  </si>
  <si>
    <t>Отплата камата на домаће хартије од вредности</t>
  </si>
  <si>
    <t>Отплата камата на домаће краткорочне хартије од вредности</t>
  </si>
  <si>
    <t>Отплата камата на домаће дугорочне хартије од вредности</t>
  </si>
  <si>
    <t>Отплата камата осталим нивоима власти</t>
  </si>
  <si>
    <t>Отплата камата нивоу Републике</t>
  </si>
  <si>
    <t>Отплате камата нивоу територијалних аутономија</t>
  </si>
  <si>
    <t>Отплата камата нивоу градова</t>
  </si>
  <si>
    <t>Отплата камата нивоу општина</t>
  </si>
  <si>
    <t>Отплата камата организацијама обавезног социјалног осигурања</t>
  </si>
  <si>
    <t>Отплата камата Републичком заводу за здравствено осигурање</t>
  </si>
  <si>
    <t>Отплата камата Републичком фонду за ПИО запослених</t>
  </si>
  <si>
    <t>Отплата камата Републичком фонду за ПИО пољопривредника</t>
  </si>
  <si>
    <t>Отплата камата Републичком фонду за ПИО самосталних делатности</t>
  </si>
  <si>
    <t>Отплата камата Националној служби за запошљавање</t>
  </si>
  <si>
    <t>Отплата камата домаћим јавним финансијским институцијама</t>
  </si>
  <si>
    <t>Отплата камата НБС</t>
  </si>
  <si>
    <t>Отплата камата осталим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</si>
  <si>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</si>
  <si>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</si>
  <si>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</si>
  <si>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</si>
  <si>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</si>
  <si>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</si>
  <si>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Камате на куповине путем лизинга</t>
  </si>
  <si>
    <t>ОТПЛАТА СТРАНИХ КАМАТА</t>
  </si>
  <si>
    <t>Отплата камата на стране хартије од вредности</t>
  </si>
  <si>
    <t>Отплата камата на стране краткорочне хартије од вредности</t>
  </si>
  <si>
    <t>Отплата камата на стране дугорочне хартије од вредности</t>
  </si>
  <si>
    <t>Отплата камата страним владама</t>
  </si>
  <si>
    <t>Отплата камата Париском клубу</t>
  </si>
  <si>
    <t>Отплата камата страним увозно извозним банкама</t>
  </si>
  <si>
    <t>Отплата камата осталим страним владама</t>
  </si>
  <si>
    <t>Отплата камата мултилатералним институцијама</t>
  </si>
  <si>
    <t>Отплата камата Светској банци</t>
  </si>
  <si>
    <t>Отплата камата ИБРД</t>
  </si>
  <si>
    <t>Отплата камата ЕБРД</t>
  </si>
  <si>
    <t>Отплата камата ЕИБ</t>
  </si>
  <si>
    <t>Отплата камата ЦЕБ</t>
  </si>
  <si>
    <t>Отплата камата осталим мултилатералним институцијама</t>
  </si>
  <si>
    <t>Отплата камата страним пословним банкама</t>
  </si>
  <si>
    <t>Отплата камата Лондонском клубу</t>
  </si>
  <si>
    <t>Отплата камата осталим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</si>
  <si>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</si>
  <si>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</si>
  <si>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</si>
  <si>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</si>
  <si>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</si>
  <si>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</si>
  <si>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</si>
  <si>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Казне по решењу правосудних органа</t>
  </si>
  <si>
    <t>Остале казне</t>
  </si>
  <si>
    <t>Таксе које проистичу из задуживања</t>
  </si>
  <si>
    <t>СУБВЕНЦИЈЕ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</si>
  <si>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</si>
  <si>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</si>
  <si>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Текуће субвенције јавном градском саобраћају</t>
  </si>
  <si>
    <t>Текуће субвенције јавном железничком саобраћају</t>
  </si>
  <si>
    <t>Текуће субвенције јавном железничком саобраћају за исплату зарада</t>
  </si>
  <si>
    <t>Текуће субвенције јавном железничком саобраћају за отплату камата</t>
  </si>
  <si>
    <t>Остале текуће субвенције јавном железничком саобраћају</t>
  </si>
  <si>
    <t>Текуће субвенције за водопривреду</t>
  </si>
  <si>
    <t>Текуће субвенције за пољопривреду</t>
  </si>
  <si>
    <t>Текуће субвенције осталим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</si>
  <si>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</si>
  <si>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субвенције јавном градском саобраћају</t>
  </si>
  <si>
    <t>Капиталне субвенције јавном железничком саобраћају</t>
  </si>
  <si>
    <t>Капиталне субвенције за водопривреду</t>
  </si>
  <si>
    <t>Капиталне субвенције за пољопривреду</t>
  </si>
  <si>
    <t>Капиталне субвенције осталим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</si>
  <si>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</si>
  <si>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</si>
  <si>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Текуће субвенције пословним и трговачким банкама</t>
  </si>
  <si>
    <t>Текуће субвенције осталим финансијским институцијама</t>
  </si>
  <si>
    <t>Капиталне субвенције приватним финансијским институцијама</t>
  </si>
  <si>
    <t>Капиталне субвенције пословним и трговачким банкама</t>
  </si>
  <si>
    <t>Капиталне субвенције осталим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</si>
  <si>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</si>
  <si>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</si>
  <si>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Текуће субвенције НБС</t>
  </si>
  <si>
    <t>Текуће субвенције осталим јавним финансијским институцијама</t>
  </si>
  <si>
    <t>Капиталне субвенције јавним финансијским институцијама</t>
  </si>
  <si>
    <t>Капиталне субвенције НБС</t>
  </si>
  <si>
    <t>Капиталне субвенције осталим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</si>
  <si>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</si>
  <si>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</si>
  <si>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</si>
  <si>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</si>
  <si>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</si>
  <si>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</si>
  <si>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</si>
  <si>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ДОНАЦИЈЕ И ДОТАЦИЈЕ МЕДЈУНАРОДНИМ ОРГАНИЗАЦИЈАМА</t>
  </si>
  <si>
    <t>Текуће донације и дотације међународним организацијама</t>
  </si>
  <si>
    <t>Текуће донације и дотације међународном Црвеном крсту</t>
  </si>
  <si>
    <t>Текуће донације и дотације за међународне чланарине</t>
  </si>
  <si>
    <t>Остале текуће донације и дотације међународним организацијама</t>
  </si>
  <si>
    <t>Капиталне донације и дотације међународним организацијама</t>
  </si>
  <si>
    <t>Капиталне донације и дотације међународном Црвеном крсту</t>
  </si>
  <si>
    <t>Остале капиталне донације и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</si>
  <si>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</si>
  <si>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</si>
  <si>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Текући трансфери нивоу Републике</t>
  </si>
  <si>
    <t>Текући трансфери нивоу територијалних аутономија</t>
  </si>
  <si>
    <t>Текући трансфери за АП Војводина</t>
  </si>
  <si>
    <t>Текући трансфери за југ Србије и АП Косово и Метохија</t>
  </si>
  <si>
    <t>Текући трансфери нивоу градова</t>
  </si>
  <si>
    <t>Текући трансфери нивоу општина</t>
  </si>
  <si>
    <t>Капитални трансфери осталим нивоима власти</t>
  </si>
  <si>
    <t>Капитални трансфери нивоу Републике</t>
  </si>
  <si>
    <t>Капитални трансфери нивоу територијалних аутономија</t>
  </si>
  <si>
    <t>Капитални трансфери за АП Војводина</t>
  </si>
  <si>
    <t>Капитални трансфери за југ Србије и Косово и Метохију</t>
  </si>
  <si>
    <t>Капитални трансфери нивоу градова</t>
  </si>
  <si>
    <t>Капитални трансфери нивоу општина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</si>
  <si>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</si>
  <si>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</si>
  <si>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Текуће дотације Републичком заводу за здравствено осигурање</t>
  </si>
  <si>
    <t>Текуће дотације Републичком фонду за ПИО запослених</t>
  </si>
  <si>
    <t>Текуће дотације Републичком фонду за ПИО пољопривредника</t>
  </si>
  <si>
    <t>Текуће дотације Републичком фонду за ПИО самосталних делатности</t>
  </si>
  <si>
    <t>Текуће дотације Националној служби за запошљавање</t>
  </si>
  <si>
    <t>Капиталне дотације организацијама обавезног социјалног осигурања</t>
  </si>
  <si>
    <t>Капиталне дотације Републичком заводу за здравствено осигурање</t>
  </si>
  <si>
    <t>Капиталне дотације Републичком фонду за ПИО запослених</t>
  </si>
  <si>
    <t>Капиталне дотације Републичком фонду за ПИО пољопривредника</t>
  </si>
  <si>
    <t>Капиталне дотације Републичком фонду за ПИО самосталних делатности</t>
  </si>
  <si>
    <t>Капиталне дотације Националној служби за запошљавање</t>
  </si>
  <si>
    <t>ОСТАЛЕ ДОНАЦИЈЕ, ДОТАЦИЈЕ И ТРАНСФЕРИ</t>
  </si>
  <si>
    <t>Остале текуће донације, дотације и трансфери</t>
  </si>
  <si>
    <t>Остале капиталне донације, дотације и трансфери</t>
  </si>
  <si>
    <t>СОЦИЈАЛНО ОСИГУРАЊЕ И СОЦИЈАЛНА ЗАШТИТА</t>
  </si>
  <si>
    <t>ПРАВА ИЗ СОЦИЈАЛНОГ ОСИГУРАЊА (ОРГАНИЗАЦИЈЕ ОБАВЕЗНОГ СОЦИЈАЛНОГ ОСИГУРАЊА)</t>
  </si>
  <si>
    <t>Права из социјалног осигурања која се исплаћују непосредно домаћинствима</t>
  </si>
  <si>
    <t>Накнаде зарада осигураницима услед привремене неспособности за рад</t>
  </si>
  <si>
    <t>Накнаде зарада у току привремене неспособности за рад проузроковане повредом на раду или професионалном болешћу</t>
  </si>
  <si>
    <t>Накнаде зарада у току привремене неспособности за рад проузроковане болешћу</t>
  </si>
  <si>
    <t>Накнаде зарада у току привремене неспособности за рад услед карантина, неге и сл.</t>
  </si>
  <si>
    <t>Накнаде за продужену негу детета у складу са Законом</t>
  </si>
  <si>
    <t>Права из пензијског осигурања</t>
  </si>
  <si>
    <t>Основне пензије</t>
  </si>
  <si>
    <t>Пензије по уредби</t>
  </si>
  <si>
    <t>Иностране пензије</t>
  </si>
  <si>
    <t>Нега и помоћ пензионера</t>
  </si>
  <si>
    <t>Телесно оштећење пензионера</t>
  </si>
  <si>
    <t>Остала права из пензијског осигурања у складу са законом</t>
  </si>
  <si>
    <t>Накнаде из инвалидског осигурања</t>
  </si>
  <si>
    <t>Накнада за скраћено радно време за инвалиде аа категорије</t>
  </si>
  <si>
    <t>Накнада за инвалиде а и аа категорије</t>
  </si>
  <si>
    <t>Збирна накнада за инвалиде аа категорије</t>
  </si>
  <si>
    <t>Привремена накнада зараде од дана настајања инвалидности до запошљавања на друго одговарајуће радно место</t>
  </si>
  <si>
    <t>Накнаде за телесно оштећење</t>
  </si>
  <si>
    <t>Накнаде за инвалиде ааа категорије</t>
  </si>
  <si>
    <t>Нега и помоћ осигураника</t>
  </si>
  <si>
    <t>Накнаде за друго одговарајуће радно место – остала права из инвалидског осигурања</t>
  </si>
  <si>
    <t>Исплате Националне службе за запошљавање</t>
  </si>
  <si>
    <t>Накнаде за случај незапослености</t>
  </si>
  <si>
    <t>Накнаде зарада</t>
  </si>
  <si>
    <t>Средства за обуку и едукацију</t>
  </si>
  <si>
    <t>Једнократна помоћ</t>
  </si>
  <si>
    <t>Остале исплате Националне службе за запошљавање директно домаћинствима</t>
  </si>
  <si>
    <t>Остала социјална давања непосредно домаћинствима</t>
  </si>
  <si>
    <t>Исплате дневница и путних трошкова за путовања у земљи</t>
  </si>
  <si>
    <t>Исплате дневница и путних трошкова за путовања у иностранству</t>
  </si>
  <si>
    <t>Погребни трошкови</t>
  </si>
  <si>
    <t>Накнаде за становање</t>
  </si>
  <si>
    <t>Услуге рехабилитације и рекреације</t>
  </si>
  <si>
    <t>Остала права исплаћена непосредно домаћинствима</t>
  </si>
  <si>
    <t>Права из социјалног осигурања која се исплаћују непосредно пружаоцима услуга</t>
  </si>
  <si>
    <t>Трошкови здравствене заштите у земљи плаћени непосредно пружаоцима услуга</t>
  </si>
  <si>
    <t>Услуге болница, поликлиника и амбуланти</t>
  </si>
  <si>
    <t>Услуге дијализе</t>
  </si>
  <si>
    <t>Фармацеутске услуге и материјали</t>
  </si>
  <si>
    <t>Стоматолошке услуге</t>
  </si>
  <si>
    <t>Болничке услуге</t>
  </si>
  <si>
    <t>Помагала и направе</t>
  </si>
  <si>
    <t>Услуге које пружају установе социјалне заштите</t>
  </si>
  <si>
    <t>Остале услуге здравствене заштите у земљи</t>
  </si>
  <si>
    <t>Услуге здравствене заштите у иностранству плаћене непосредно пружаоцима услуга</t>
  </si>
  <si>
    <t>Здравствена заштита по принципу реципроцитета</t>
  </si>
  <si>
    <t>Здравствена заштита осигураника који живе у иностранству</t>
  </si>
  <si>
    <t>Трошкови слања осигураних лица на лечење у иностранство</t>
  </si>
  <si>
    <t>Остали трошкови здравствене заштите у иностранству</t>
  </si>
  <si>
    <t>Брига о пензионисаним лицима</t>
  </si>
  <si>
    <t>Трошкови смештаја пензионера у домове за старе</t>
  </si>
  <si>
    <t>Трошкови дневног смештаја, помоћи у кући и заштићеног становања</t>
  </si>
  <si>
    <t>Брига о инвалидима</t>
  </si>
  <si>
    <t>Трошкови смештаја деце инвалида</t>
  </si>
  <si>
    <t>Трошкови образовања деце инвалида</t>
  </si>
  <si>
    <t>Трошкови за заштитне радионице</t>
  </si>
  <si>
    <t>Исплате послодавцима које врши Национална служба за запошљавање за запошљавање лица са евиденције</t>
  </si>
  <si>
    <t>Учешће у финансирању зарада лица са евиденција која запошљавају фирме</t>
  </si>
  <si>
    <t>Једнократна помоћ фирмама које запошљавају лица са евиденција</t>
  </si>
  <si>
    <t>Средства за целокупни износ зарада фирмама које запошљавају лица са евиденције</t>
  </si>
  <si>
    <t>Услуге обуке преко Националне службе за запошљавање</t>
  </si>
  <si>
    <t>Опште услуге обуке</t>
  </si>
  <si>
    <t>Услуге преквалификације</t>
  </si>
  <si>
    <t>Специјализована обука</t>
  </si>
  <si>
    <t>Остала права која се плаћају директно пружаоцима услуга</t>
  </si>
  <si>
    <t>Услуге хитне помоћи</t>
  </si>
  <si>
    <t>Остала 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</si>
  <si>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</si>
  <si>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Трансфери Републичком заводу за здравствено осигурање за доприносе за осигурање</t>
  </si>
  <si>
    <t>Трансфери за здравствено осигурање инвалида аа и ааа категорије</t>
  </si>
  <si>
    <t>Трансфери Републичком заводу за здравствено осигурање за накнаде зарада од дана инвалидности до дана правоснажности решења</t>
  </si>
  <si>
    <t>Трансфери Републичком заводу за здравствено осигурање за доприносе за осигурање незапослених лица</t>
  </si>
  <si>
    <t>Трансфери Републичком заводу за здравствено осигурање за доприносе за осигурање незапослених лица – продужено осигурање</t>
  </si>
  <si>
    <t>Трансфери Републичком фонду за ПИО запослених за доприносе за осигурање</t>
  </si>
  <si>
    <t>Трансфери Републичком фонду за ПИО запослених за доприносе за осигурање незапослених</t>
  </si>
  <si>
    <t>Трансфери Републичком фонду за ПИО запослених за доприносе за осигурање незапослених – продужено осигурање</t>
  </si>
  <si>
    <t>Трансфери Републичком фонду за ПИО пољопривредника за доприносе за осигурање</t>
  </si>
  <si>
    <t>Трансфери Републичком фонду за ПИО самосталних делатности за доприносе за осигурање</t>
  </si>
  <si>
    <t>Трансфери Републичком фонду за ПИО самосталних делатности за доприносе за осигурање незапослених</t>
  </si>
  <si>
    <t>Трансфери Републичком фонду за ПИО самосталних делатности за доприносе за осигурање незапослених – продужено осигурање</t>
  </si>
  <si>
    <t>Трансфери Националној служби за запошљавање за доприносе за осигурање</t>
  </si>
  <si>
    <t>НАКНАДЕ ЗА СОЦИЈАЛНУ ЗАШТИТУ ИЗ БУЏЕТА</t>
  </si>
  <si>
    <t>Накнаде из буџета у случају болести и инвалидности</t>
  </si>
  <si>
    <t>Накнаде за боловање</t>
  </si>
  <si>
    <t>Накнаде за инвалидност</t>
  </si>
  <si>
    <t>Накнаде ратним инвалидима</t>
  </si>
  <si>
    <t>Накнаде ратним војним инвалидима</t>
  </si>
  <si>
    <t>Накнаде ратним цивилним инвалидима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</si>
  <si>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</si>
  <si>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</si>
  <si>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</si>
  <si>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</si>
  <si>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Старосне пензије</t>
  </si>
  <si>
    <t>Породичне пензије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</si>
  <si>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</si>
  <si>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</si>
  <si>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образовање</t>
  </si>
  <si>
    <t>Академске награде</t>
  </si>
  <si>
    <t>Студентске награде</t>
  </si>
  <si>
    <t>Ученичке награде</t>
  </si>
  <si>
    <t>Студентске стипендије</t>
  </si>
  <si>
    <t>Ученичке стипендије</t>
  </si>
  <si>
    <t>Исхрана и смештај студената</t>
  </si>
  <si>
    <t>Исхрана и смештај ученика</t>
  </si>
  <si>
    <t>Остале накнаде за образовање</t>
  </si>
  <si>
    <t>Накнаде из буџета за културу</t>
  </si>
  <si>
    <t>Накнаде из буџета за спорт</t>
  </si>
  <si>
    <t>Спортске награде</t>
  </si>
  <si>
    <t>Спортске стипендије</t>
  </si>
  <si>
    <t>Накнаде из буџета за науку</t>
  </si>
  <si>
    <t>Накнаде за образовање и усавршавање научноистраживачких кадрова</t>
  </si>
  <si>
    <t>Накнаде из буџета за становање и живот</t>
  </si>
  <si>
    <t>Остале накнаде из буџета</t>
  </si>
  <si>
    <t>Исплате бившим политичким затвореницима</t>
  </si>
  <si>
    <t>Исплате затвореницима</t>
  </si>
  <si>
    <t>ОСТАЛИ РАСХОДИ</t>
  </si>
  <si>
    <t>ДОНАЦИЈЕ НЕВЛАДИНИМ ОРГАНИЗАЦИЈАМА</t>
  </si>
  <si>
    <t>Донације непрофитним организацијама које пружају помоћ домаћинствима</t>
  </si>
  <si>
    <t>Донације непрофитним здравственим организацијама</t>
  </si>
  <si>
    <t>Донације непрофитним здравственим организацијама за лечење особа лишених слободе</t>
  </si>
  <si>
    <t>Донације непрофитним здравственим организацијама за лечење особа непознатог пребивалишта</t>
  </si>
  <si>
    <t>Донације у натури непрофитним организацијама које пружају услуге домаћинствима</t>
  </si>
  <si>
    <t>Донације добротворним организацијама у храни, одећи, ћебадима и лековима за домаћинства</t>
  </si>
  <si>
    <t>Донације Црвеном крсту Србије</t>
  </si>
  <si>
    <t>Донације осталим непрофитним институцијама</t>
  </si>
  <si>
    <t>Донације спортским омладинским организацијама</t>
  </si>
  <si>
    <t>Донације етничким заједницама и мањинама</t>
  </si>
  <si>
    <t>Донације верским заједницама</t>
  </si>
  <si>
    <t>Донације осталим удружењима грађана и политичким странкама</t>
  </si>
  <si>
    <t>Донације осталим удружењима грађана</t>
  </si>
  <si>
    <t>Донације политичким странкама</t>
  </si>
  <si>
    <t>Донације привредним коморама</t>
  </si>
  <si>
    <t>Донације приватним и алтернативним школама</t>
  </si>
  <si>
    <t>Донације приватним и алтернативним основним школама</t>
  </si>
  <si>
    <t>Донације приватним и алтернативним средњим школама</t>
  </si>
  <si>
    <t>Донације осталим приватним и алтернативним школама</t>
  </si>
  <si>
    <t>ПОРЕЗИ, ОБАВЕЗНЕ ТАКСЕ И КАЗНЕ</t>
  </si>
  <si>
    <t>Остали порези</t>
  </si>
  <si>
    <t>Порези на имовину</t>
  </si>
  <si>
    <t>Стални порез на имовину</t>
  </si>
  <si>
    <t>Порез на финансијске трансакције</t>
  </si>
  <si>
    <t>Порез на робе и услуге</t>
  </si>
  <si>
    <t>Порез на робу</t>
  </si>
  <si>
    <t>Порез на услуге</t>
  </si>
  <si>
    <t>Акцизе</t>
  </si>
  <si>
    <t>Порез на коришћење роба или обављање активности</t>
  </si>
  <si>
    <t>Регистрација возила</t>
  </si>
  <si>
    <t>Порез на мобилне телефоне</t>
  </si>
  <si>
    <t>Порези на међународну трговину</t>
  </si>
  <si>
    <t>Царине</t>
  </si>
  <si>
    <t>Обавезне таксе</t>
  </si>
  <si>
    <t>Републичке таксе</t>
  </si>
  <si>
    <t>Покрајинске таксе</t>
  </si>
  <si>
    <t>Градске таксе</t>
  </si>
  <si>
    <t>Општинске таксе</t>
  </si>
  <si>
    <t>Судске таксе</t>
  </si>
  <si>
    <t>Новчане казне</t>
  </si>
  <si>
    <t>Републичке казне</t>
  </si>
  <si>
    <t>Покрајинске казне</t>
  </si>
  <si>
    <t>Градске казне</t>
  </si>
  <si>
    <t>Општинске казне</t>
  </si>
  <si>
    <t>НОВЧАНЕ КАЗНЕ И ПЕНАЛИ ПО РЕШЕЊУ СУДОВА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</si>
  <si>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</si>
  <si>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</si>
  <si>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</si>
  <si>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</si>
  <si>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</si>
  <si>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нанету од стране државних органа</t>
  </si>
  <si>
    <t>Накнада штете неоправдано осуђених лица</t>
  </si>
  <si>
    <t>Остале накнаде штете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</si>
  <si>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</si>
  <si>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</si>
  <si>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БУЏЕТА, ОД ДИРЕКТНИХ БУЏЕТСКИХ КОРИСНИКА ИНДИРЕКТНИМ БУЏЕТСКИМ КОРИСНИЦИМА ИЛИ ИЗМЕДЈУ БУЏЕТСКИХ КОРИСНИКА НА ИСТОМ НИВОУ И СРЕДСТВА РЕЗЕРВЕ</t>
  </si>
  <si>
    <t>Расходи за запослене</t>
  </si>
  <si>
    <t>Социјални доприноси на терет послодавца</t>
  </si>
  <si>
    <t>Допринос за случај незапослености</t>
  </si>
  <si>
    <t>Социјална давања запосленима</t>
  </si>
  <si>
    <t>Исплата накнада за време одсуствовања с посла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</si>
  <si>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</si>
  <si>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</si>
  <si>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</si>
  <si>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</si>
  <si>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</si>
  <si>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</si>
  <si>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</si>
  <si>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Материјал за пољопривреду</t>
  </si>
  <si>
    <t>Материјал за образовање и усавршавање запослених</t>
  </si>
  <si>
    <t>Материјал за саобраћај</t>
  </si>
  <si>
    <t>Материјал за очување животне средине и науку</t>
  </si>
  <si>
    <t>Материјал за образовање, културу и спорт</t>
  </si>
  <si>
    <t>Материјал за одржавање хигијене и угоститељство</t>
  </si>
  <si>
    <t>Материјал за посебне намене</t>
  </si>
  <si>
    <t>Амортизација и употреба средстава за рад</t>
  </si>
  <si>
    <t>Амортизација некретнина и опреме</t>
  </si>
  <si>
    <t>Употреба природне имовине</t>
  </si>
  <si>
    <t>Отплата камата и пратећи трошкови задуживања</t>
  </si>
  <si>
    <t>Отплата домаћих камата</t>
  </si>
  <si>
    <t>Отплата камата пословним банкама</t>
  </si>
  <si>
    <t>Отплата камата осталим кредиторима</t>
  </si>
  <si>
    <t>Отплата камата домаћинствима</t>
  </si>
  <si>
    <t>Отплата камата на менице</t>
  </si>
  <si>
    <t>Отплата страних камата</t>
  </si>
  <si>
    <t>Пратећи трошкови задуживања</t>
  </si>
  <si>
    <t>Субвенције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</si>
  <si>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</si>
  <si>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</si>
  <si>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</si>
  <si>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</si>
  <si>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Права из социјалног осигурања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</si>
  <si>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</si>
  <si>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</si>
  <si>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Остале накнаде за социјалну заштиту из буџета</t>
  </si>
  <si>
    <t>Остали расходи</t>
  </si>
  <si>
    <t>Донације невладиним организацијама</t>
  </si>
  <si>
    <t>Порези, обавезне таксе и казне</t>
  </si>
  <si>
    <t>Накнада штете за повреде или штету насталу услед елементарних непогода или других природних узрока</t>
  </si>
  <si>
    <t>ИЗДАЦИ ЗА НЕФИНАНСИЈСКУ ИМОВИНУ</t>
  </si>
  <si>
    <t>Основна средства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</si>
  <si>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</si>
  <si>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</si>
  <si>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</si>
  <si>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</si>
  <si>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</si>
  <si>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</si>
  <si>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</si>
  <si>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</si>
  <si>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</si>
  <si>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</si>
  <si>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</si>
  <si>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</si>
  <si>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</si>
  <si>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</si>
  <si>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</si>
  <si>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</si>
  <si>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</si>
  <si>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</si>
  <si>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Залихе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</si>
  <si>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</si>
  <si>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</si>
  <si>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</si>
  <si>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</si>
  <si>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</si>
  <si>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</si>
  <si>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</si>
  <si>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Природна имовина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</si>
  <si>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</si>
  <si>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</si>
  <si>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</si>
  <si>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</si>
  <si>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</si>
  <si>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</si>
  <si>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ИЗДАЦИ ЗА ОТПЛАТУ ГЛАВНИЦЕ И НАБАВКУ ФИНАНСИЈСКЕ ИМОВИНЕ</t>
  </si>
  <si>
    <t>Отплата главнице</t>
  </si>
  <si>
    <t>Отплате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</si>
  <si>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</si>
  <si>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</si>
  <si>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</si>
  <si>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</si>
  <si>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</si>
  <si>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</si>
  <si>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</si>
  <si>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</si>
  <si>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</si>
  <si>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</si>
  <si>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</si>
  <si>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</si>
  <si>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</si>
  <si>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</si>
  <si>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</si>
  <si>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</si>
  <si>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</si>
  <si>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</si>
  <si>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</si>
  <si>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финансијске имовине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</si>
  <si>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</si>
  <si>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</si>
  <si>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</si>
  <si>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</si>
  <si>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</si>
  <si>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јавним нефинансијским институцијама</t>
  </si>
  <si>
    <t>Кредити физичким лицима и домаћинствима у земљи</t>
  </si>
  <si>
    <t>Кредити домаћим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</si>
  <si>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</si>
  <si>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</si>
  <si>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</si>
  <si>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</si>
  <si>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</si>
  <si>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</si>
  <si>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</si>
  <si>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</si>
  <si>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</si>
  <si>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</si>
  <si>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</si>
  <si>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СРЕДСТВА РЕЗЕРВЕ</t>
  </si>
  <si>
    <t>Средства резерве</t>
  </si>
  <si>
    <t>Стална резерва</t>
  </si>
  <si>
    <t>Текућа резерва</t>
  </si>
  <si>
    <t>ОСНОВНА СРЕДСТВА</t>
  </si>
  <si>
    <t>ЗГРАДЕ И ГРАДЈЕВИНСКИ ОБЈЕКТИ</t>
  </si>
  <si>
    <t>Куповина стамбеног простора</t>
  </si>
  <si>
    <t>Куповина стамбеног простора за јавне службенике</t>
  </si>
  <si>
    <t>Куповина стамбеног простора за социјалне групе</t>
  </si>
  <si>
    <t>Куповина стамбеног простора за избеглице</t>
  </si>
  <si>
    <t>Куповина осталог стамбеног простора</t>
  </si>
  <si>
    <t>Лизинг стамбеног простора</t>
  </si>
  <si>
    <t>Куповина пословних зграда и пословног простора</t>
  </si>
  <si>
    <t>Куповина канцеларијских зграда и осталог простора</t>
  </si>
  <si>
    <t>Куповина болница, домова здравља и старачких домова</t>
  </si>
  <si>
    <t>Куповина објеката за потребе образовања</t>
  </si>
  <si>
    <t>Куповина ресторана</t>
  </si>
  <si>
    <t>Куповина одмаралишта</t>
  </si>
  <si>
    <t>Куповина складишта, силоса, гаража и сл.</t>
  </si>
  <si>
    <t>Куповина фабричких хала</t>
  </si>
  <si>
    <t>Лизинг пословних зграда и пословног простора</t>
  </si>
  <si>
    <t>Куповина осталих објеката</t>
  </si>
  <si>
    <t>Куповина отворених спортских и рекреационих објеката</t>
  </si>
  <si>
    <t>Куповина установа културе</t>
  </si>
  <si>
    <t>Куповина затвора</t>
  </si>
  <si>
    <t>Лизинг осталих објеката</t>
  </si>
  <si>
    <t>Изградња стамбеног простора</t>
  </si>
  <si>
    <t>Изградња стамбеног простора за јавне службенике</t>
  </si>
  <si>
    <t>Изградња стамбеног простора за социјалне групе</t>
  </si>
  <si>
    <t>Изградња стамбеног простора за избеглице</t>
  </si>
  <si>
    <t>Изградња осталих стамбених простора</t>
  </si>
  <si>
    <t>Изградња пословних зграда и пословног простора</t>
  </si>
  <si>
    <t>Канцеларијске зграде и пословни простор</t>
  </si>
  <si>
    <t>Болнице, домови здравља и старачки домови</t>
  </si>
  <si>
    <t>Објекти за потребе образовања</t>
  </si>
  <si>
    <t>Ресторани</t>
  </si>
  <si>
    <t>Одмаралишта</t>
  </si>
  <si>
    <t>Складишта, силоси, гараже и слично</t>
  </si>
  <si>
    <t>Гранични прелази</t>
  </si>
  <si>
    <t>Фабричке хале</t>
  </si>
  <si>
    <t>Изградња саобраћајних објеката</t>
  </si>
  <si>
    <t>Аутопутеви, путеви, мостови, надвожњаци и тунели</t>
  </si>
  <si>
    <t>Пруге</t>
  </si>
  <si>
    <t>Аеродромске писте</t>
  </si>
  <si>
    <t>Изградња водоводне инфраструктуре</t>
  </si>
  <si>
    <t>Водовод</t>
  </si>
  <si>
    <t>Канализација</t>
  </si>
  <si>
    <t>Луке</t>
  </si>
  <si>
    <t>Бране</t>
  </si>
  <si>
    <t>Изградња осталих објеката</t>
  </si>
  <si>
    <t>Плиновод и плинарски радови</t>
  </si>
  <si>
    <t>Комуникациони и електрични водови</t>
  </si>
  <si>
    <t>Отворени спортски и рекреациони објекти</t>
  </si>
  <si>
    <t>Установе културе</t>
  </si>
  <si>
    <t>Затвори</t>
  </si>
  <si>
    <t>Капитално одржавање стамбених простора</t>
  </si>
  <si>
    <t>Капитално одржавање стамбеног простора за јавне службенике</t>
  </si>
  <si>
    <t>Капитално одржавање стамбеног простора за социјалне групе</t>
  </si>
  <si>
    <t>Капитално одржавање стамбеног простора за избеглице</t>
  </si>
  <si>
    <t>Капитално одржавање другог стамбеног простора</t>
  </si>
  <si>
    <t>Капитално одржавање пословних зграда и пословног простора</t>
  </si>
  <si>
    <t>Капитално одржавање болница, домова здравља и старачких домова</t>
  </si>
  <si>
    <t>Капитално одржавање објеката за потребе образовања</t>
  </si>
  <si>
    <t>Капитално одржавање ресторана</t>
  </si>
  <si>
    <t>Капитално одржавање одмаралишта</t>
  </si>
  <si>
    <t>Капитално одржавање складишта, силоса, гаража и сл.</t>
  </si>
  <si>
    <t>Капитално одржавање граничних прелаза</t>
  </si>
  <si>
    <t>Капитално одржавање фабричких хала</t>
  </si>
  <si>
    <t>Капитално одржавање саобраћајних објеката</t>
  </si>
  <si>
    <t>Капитално одржавање аутопутева, путева, мостова, надвожњака и тунела</t>
  </si>
  <si>
    <t>Капитално одржавање пруга</t>
  </si>
  <si>
    <t>Капитално одржавање аеродромских писта</t>
  </si>
  <si>
    <t>Капитално одржавање водоводне инфраструктуре</t>
  </si>
  <si>
    <t>Капитално одржавање водовода</t>
  </si>
  <si>
    <t>Капитално одржавање канализације</t>
  </si>
  <si>
    <t>Капитално одржавање лука</t>
  </si>
  <si>
    <t>Капитално одржавање брана</t>
  </si>
  <si>
    <t>Капитално одржавање осталих објеката</t>
  </si>
  <si>
    <t>Капитално одржавање плиновода и плинарских радова</t>
  </si>
  <si>
    <t>Капитално одржавање комуникационих и електричних водова</t>
  </si>
  <si>
    <t>Капитално одржавање отворених спортских и рекреационих објеката</t>
  </si>
  <si>
    <t>Капитално одржавање установа културе</t>
  </si>
  <si>
    <t>Капитално одржавање затвора</t>
  </si>
  <si>
    <t>Планирање и праћење пројекта</t>
  </si>
  <si>
    <t>Процене изводљивости</t>
  </si>
  <si>
    <t>Идејни пројекат</t>
  </si>
  <si>
    <t>Стручна оцена и коментари</t>
  </si>
  <si>
    <t>Пројектна документација</t>
  </si>
  <si>
    <t>МАШИНЕ И ОПРЕМА</t>
  </si>
  <si>
    <t>Опрема за копнени саобраћај</t>
  </si>
  <si>
    <t>Аутомобили</t>
  </si>
  <si>
    <t>Трактори</t>
  </si>
  <si>
    <t>Комбији</t>
  </si>
  <si>
    <t>Камиони</t>
  </si>
  <si>
    <t>Теренска возила</t>
  </si>
  <si>
    <t>Мотоцикли</t>
  </si>
  <si>
    <t>Бицикли</t>
  </si>
  <si>
    <t>Пловни објекти</t>
  </si>
  <si>
    <t>Бродови и чамци</t>
  </si>
  <si>
    <t>Трајекти</t>
  </si>
  <si>
    <t>Опрема за ваздушни саобраћај</t>
  </si>
  <si>
    <t>Хеликоптери</t>
  </si>
  <si>
    <t>Авиони</t>
  </si>
  <si>
    <t>Лизинг опреме за саобраћај</t>
  </si>
  <si>
    <t>Канцеларијска опрема</t>
  </si>
  <si>
    <t>Писаће машине</t>
  </si>
  <si>
    <t>Штампачи</t>
  </si>
  <si>
    <t>Мреже</t>
  </si>
  <si>
    <t>Комуникациона опрема</t>
  </si>
  <si>
    <t>Телефонске централе с припадајућим инсталацијама и апаратима</t>
  </si>
  <si>
    <t>Мобилни телефони</t>
  </si>
  <si>
    <t>Електронска опрема</t>
  </si>
  <si>
    <t>Фотографска опрема</t>
  </si>
  <si>
    <t>Опрема за домаћинство</t>
  </si>
  <si>
    <t>Опрема за угоститељство</t>
  </si>
  <si>
    <t>Лизинг административне опреме</t>
  </si>
  <si>
    <t>Пољопривредна опрема</t>
  </si>
  <si>
    <t>Лизинг пољопривредне опреме</t>
  </si>
  <si>
    <t>Лизинг опреме за заштиту животне средине</t>
  </si>
  <si>
    <t>Медицинска опрема</t>
  </si>
  <si>
    <t>Лабораторијска опрема</t>
  </si>
  <si>
    <t>Мерни и контролни инструменти</t>
  </si>
  <si>
    <t>Лизинг медицинске и лабораторијске опреме</t>
  </si>
  <si>
    <t>Опрема за образовање</t>
  </si>
  <si>
    <t>Опрема за науку</t>
  </si>
  <si>
    <t>Опрема за културу</t>
  </si>
  <si>
    <t>Опрема за спорт</t>
  </si>
  <si>
    <t>Лизинг опреме за образовање, науку, културу и спорт</t>
  </si>
  <si>
    <t>Лизинг опреме за војску</t>
  </si>
  <si>
    <t>Лизинг опреме за јавну безбедност</t>
  </si>
  <si>
    <t>Опрема за производњу</t>
  </si>
  <si>
    <t>Моторна опрема</t>
  </si>
  <si>
    <t>Непокретна опрема</t>
  </si>
  <si>
    <t>Уграђена опрема</t>
  </si>
  <si>
    <t>Монтирана опрема</t>
  </si>
  <si>
    <t>Механичка опрема</t>
  </si>
  <si>
    <t>Немоторизовани алати</t>
  </si>
  <si>
    <t>Лизинг опреме за производњу, моторна, непокретна и немоторна опрема</t>
  </si>
  <si>
    <t>ОСТАЛЕ НЕКРЕТНИНЕ И ОПРЕМА</t>
  </si>
  <si>
    <t>Лизинг остале некретнине и опрема</t>
  </si>
  <si>
    <t>КУЛТИВИСАНА ИМОВИНА</t>
  </si>
  <si>
    <t>Стока</t>
  </si>
  <si>
    <t>Говеда</t>
  </si>
  <si>
    <t>Коњи</t>
  </si>
  <si>
    <t>Магарци, муле, мазге</t>
  </si>
  <si>
    <t>Свиње</t>
  </si>
  <si>
    <t>Овце и козе</t>
  </si>
  <si>
    <t>Живина</t>
  </si>
  <si>
    <t>Рибе</t>
  </si>
  <si>
    <t>Пчелињаци</t>
  </si>
  <si>
    <t>Остала стока</t>
  </si>
  <si>
    <t>Вишегодишњи засади</t>
  </si>
  <si>
    <t>НЕМАТЕРИЈАЛНА ИМОВИНА</t>
  </si>
  <si>
    <t>Компјутерски софтвер</t>
  </si>
  <si>
    <t>Књижевна и уметничка дела</t>
  </si>
  <si>
    <t>Књиге у библиотеци</t>
  </si>
  <si>
    <t>Музејски експонати и споменици културе</t>
  </si>
  <si>
    <t>Визуелна уметност</t>
  </si>
  <si>
    <t>Скулптуре</t>
  </si>
  <si>
    <t>Архивска грађа</t>
  </si>
  <si>
    <t>Природне реткости</t>
  </si>
  <si>
    <t>Остала књижевна и уметничка дела</t>
  </si>
  <si>
    <t>Остала нематеријална основна средства</t>
  </si>
  <si>
    <t>Издаци за патенте и технологију, техничку и технолошку документацију</t>
  </si>
  <si>
    <t>Лиценце</t>
  </si>
  <si>
    <t>Концесије</t>
  </si>
  <si>
    <t>Заштитни знак, индустријска заштитна права, занатска и слична права</t>
  </si>
  <si>
    <t>Остала заштићена права и интелектуална својина (компјутерски програми, трајна ауторска права и слично)</t>
  </si>
  <si>
    <t>Права кориштења имовине у туђем власништву</t>
  </si>
  <si>
    <t>Прикључак за телефонске линије</t>
  </si>
  <si>
    <t>ЗАЛИХЕ</t>
  </si>
  <si>
    <t>РОБНЕ РЕЗЕРВЕ</t>
  </si>
  <si>
    <t>ЗАЛИХЕ ПРОИЗВОДЊЕ</t>
  </si>
  <si>
    <t>ЗАЛИХЕ РОБЕ ЗА ДАЉУ ПРОДАЈУ</t>
  </si>
  <si>
    <t>ДРАГОЦЕНОСТИ</t>
  </si>
  <si>
    <t>ПРИРОДНА ИМОВИНА</t>
  </si>
  <si>
    <t>ЗЕМЉИШТЕ</t>
  </si>
  <si>
    <t>Набавка земљишта</t>
  </si>
  <si>
    <t>Набавка пољопривредног земљишта</t>
  </si>
  <si>
    <t>Набавка грађевинског земљишта</t>
  </si>
  <si>
    <t>Набавка земљишта које се налази испод зграда и објеката</t>
  </si>
  <si>
    <t>Набавка спортских терена и придружених водених површина</t>
  </si>
  <si>
    <t>Набавка другог земљишта и придружених водених површина</t>
  </si>
  <si>
    <t>Побољшања земљишта</t>
  </si>
  <si>
    <t>Побољшања пољопривредног земљишта</t>
  </si>
  <si>
    <t>Побољшања грађевинског земљишта</t>
  </si>
  <si>
    <t>Побољшања земљишта које се налази испод зграда и објеката</t>
  </si>
  <si>
    <t>Побољшања спортских терена и придружене водене површине</t>
  </si>
  <si>
    <t>Побољшања другог земљишта и придружене водене површине</t>
  </si>
  <si>
    <t>РУДНА БОГАТСТВА</t>
  </si>
  <si>
    <t>Набавка угља, нафте и природног гаса</t>
  </si>
  <si>
    <t>Набавка минералних резерви метала</t>
  </si>
  <si>
    <t>Побољшања копова</t>
  </si>
  <si>
    <t>Побошање копова</t>
  </si>
  <si>
    <t>Побољшања угља, нафте и природног гаса</t>
  </si>
  <si>
    <t>Побољшање металних минералних резерви</t>
  </si>
  <si>
    <t>ШУМЕ И ВОДЕ</t>
  </si>
  <si>
    <t>Набавка шума</t>
  </si>
  <si>
    <t>Побољшања шуме</t>
  </si>
  <si>
    <t>Побољшања шума</t>
  </si>
  <si>
    <t>Набавка воде</t>
  </si>
  <si>
    <t>Побољшања воде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</si>
  <si>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</si>
  <si>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</t>
  </si>
  <si>
    <t>OD KONTA</t>
  </si>
  <si>
    <t>DO KONTA</t>
  </si>
  <si>
    <t>KOEF</t>
  </si>
  <si>
    <t>КОНТО</t>
  </si>
  <si>
    <t>ПЛАНИРАНО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</si>
  <si>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</si>
  <si>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</si>
  <si>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</si>
  <si>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</si>
  <si>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</si>
  <si>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</si>
  <si>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</si>
  <si>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</si>
  <si>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</si>
  <si>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</si>
  <si>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НОВЕМБАР</t>
  </si>
  <si>
    <t>ДЕЦЕМБАР</t>
  </si>
  <si>
    <t>РАСПОЛОЖИВО</t>
  </si>
  <si>
    <t>РЕАЛИЗАЦИЈА БУЏЕТА ЗА 2018. ГОДИНУ</t>
  </si>
  <si>
    <t>И З В Р Ш Е Н О</t>
  </si>
  <si>
    <t xml:space="preserve"> ИЗВР(%)</t>
  </si>
  <si>
    <t>НИВО</t>
  </si>
  <si>
    <t>К  О  Н  Т  О   ( O  P  I  S    K  O  N  T  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</si>
</sst>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0.00&quot; %&quot;"/>
    <numFmt numFmtId="223" formatCode="#,##0.00;[Red]\-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scheme val="minor"/>
    </font>
    <font>
      <i/>
      <sz val="8"/>
      <color rgb="FF000000"/>
      <name val="Calibri"/>
      <family val="2"/>
      <charset val="204"/>
      <scheme val="minor"/>
    </font>
    <font>
      <b/>
      <sz val="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4949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theme="0"/>
      </top>
      <bottom style="double">
        <color theme="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1" fontId="5" fillId="0" borderId="0" xfId="0" applyNumberFormat="1" applyFont="1" applyAlignment="1" applyProtection="1">
      <alignment horizontal="left" vertical="center"/>
    </xf>
    <xf numFmtId="0" fontId="4" fillId="0" borderId="0" xfId="0" applyFont="1" applyProtection="1"/>
    <xf numFmtId="1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6" fillId="0" borderId="0" xfId="0" applyFont="1" applyFill="1" applyProtection="1"/>
    <xf numFmtId="0" fontId="10" fillId="0" borderId="1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5" fillId="0" borderId="0" xfId="0" applyFont="1" applyProtection="1"/>
    <xf numFmtId="0" fontId="3" fillId="0" borderId="6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horizontal="left" vertical="center" indent="2"/>
    </xf>
    <xf numFmtId="0" fontId="6" fillId="6" borderId="2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 indent="1"/>
    </xf>
    <xf numFmtId="0" fontId="9" fillId="6" borderId="2" xfId="0" applyFont="1" applyFill="1" applyBorder="1" applyAlignment="1" applyProtection="1">
      <alignment horizontal="right" vertical="center"/>
    </xf>
    <xf numFmtId="0" fontId="3" fillId="6" borderId="2" xfId="0" applyFont="1" applyFill="1" applyBorder="1" applyAlignment="1" applyProtection="1">
      <alignment horizontal="right" vertical="center" shrinkToFit="1"/>
    </xf>
    <xf numFmtId="223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3" fillId="2" borderId="0" xfId="0" applyNumberFormat="1" applyFont="1" applyFill="1" applyBorder="1" applyAlignment="1" applyProtection="1">
      <alignment horizontal="left" vertical="center"/>
      <protection hidden="1"/>
    </xf>
    <xf numFmtId="1" fontId="3" fillId="2" borderId="0" xfId="0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hidden="1"/>
    </xf>
    <xf numFmtId="181" fontId="3" fillId="2" borderId="0" xfId="0" applyNumberFormat="1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11" fillId="3" borderId="3" xfId="0" applyFont="1" applyFill="1" applyBorder="1" applyAlignment="1" applyProtection="1">
      <alignment vertical="center"/>
      <protection hidden="1"/>
    </xf>
    <xf numFmtId="0" fontId="11" fillId="3" borderId="3" xfId="0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vertical="center"/>
      <protection hidden="1"/>
    </xf>
    <xf numFmtId="181" fontId="3" fillId="3" borderId="3" xfId="0" applyNumberFormat="1" applyFont="1" applyFill="1" applyBorder="1" applyAlignment="1" applyProtection="1">
      <alignment vertical="center"/>
      <protection hidden="1"/>
    </xf>
    <xf numFmtId="223" fontId="3" fillId="3" borderId="3" xfId="0" applyNumberFormat="1" applyFont="1" applyFill="1" applyBorder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11" fillId="4" borderId="3" xfId="0" applyFont="1" applyFill="1" applyBorder="1" applyAlignment="1" applyProtection="1">
      <alignment vertical="center"/>
      <protection hidden="1"/>
    </xf>
    <xf numFmtId="0" fontId="11" fillId="4" borderId="3" xfId="0" applyFont="1" applyFill="1" applyBorder="1" applyAlignment="1" applyProtection="1">
      <alignment vertical="center"/>
      <protection locked="0"/>
    </xf>
    <xf numFmtId="4" fontId="3" fillId="4" borderId="4" xfId="0" applyNumberFormat="1" applyFont="1" applyFill="1" applyBorder="1" applyAlignment="1" applyProtection="1">
      <alignment vertical="center"/>
      <protection hidden="1"/>
    </xf>
    <xf numFmtId="181" fontId="3" fillId="4" borderId="4" xfId="0" applyNumberFormat="1" applyFont="1" applyFill="1" applyBorder="1" applyAlignment="1" applyProtection="1">
      <alignment vertical="center"/>
      <protection hidden="1"/>
    </xf>
    <xf numFmtId="223" fontId="3" fillId="4" borderId="4" xfId="0" applyNumberFormat="1" applyFont="1" applyFill="1" applyBorder="1" applyAlignment="1" applyProtection="1">
      <alignment vertical="center"/>
      <protection hidden="1"/>
    </xf>
    <xf numFmtId="0" fontId="3" fillId="5" borderId="3" xfId="0" applyFont="1" applyFill="1" applyBorder="1" applyAlignment="1" applyProtection="1">
      <alignment horizontal="left" vertical="center"/>
      <protection hidden="1"/>
    </xf>
    <xf numFmtId="0" fontId="11" fillId="5" borderId="3" xfId="0" applyFont="1" applyFill="1" applyBorder="1" applyAlignment="1" applyProtection="1">
      <alignment vertical="center"/>
      <protection hidden="1"/>
    </xf>
    <xf numFmtId="0" fontId="11" fillId="5" borderId="3" xfId="0" applyFont="1" applyFill="1" applyBorder="1" applyAlignment="1" applyProtection="1">
      <alignment vertical="center"/>
      <protection locked="0"/>
    </xf>
    <xf numFmtId="4" fontId="3" fillId="5" borderId="3" xfId="0" applyNumberFormat="1" applyFont="1" applyFill="1" applyBorder="1" applyAlignment="1" applyProtection="1">
      <alignment vertical="center"/>
      <protection hidden="1"/>
    </xf>
    <xf numFmtId="181" fontId="3" fillId="5" borderId="3" xfId="0" applyNumberFormat="1" applyFont="1" applyFill="1" applyBorder="1" applyAlignment="1" applyProtection="1">
      <alignment vertical="center"/>
      <protection hidden="1"/>
    </xf>
    <xf numFmtId="223" fontId="3" fillId="5" borderId="3" xfId="0" applyNumberFormat="1" applyFont="1" applyFill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</xf>
    <xf numFmtId="4" fontId="6" fillId="0" borderId="1" xfId="0" applyNumberFormat="1" applyFont="1" applyBorder="1" applyAlignment="1" applyProtection="1">
      <alignment vertical="center"/>
      <protection hidden="1"/>
    </xf>
    <xf numFmtId="181" fontId="6" fillId="0" borderId="1" xfId="0" applyNumberFormat="1" applyFont="1" applyBorder="1" applyAlignment="1" applyProtection="1">
      <alignment vertical="center"/>
      <protection hidden="1"/>
    </xf>
    <xf numFmtId="223" fontId="6" fillId="0" borderId="1" xfId="0" applyNumberFormat="1" applyFont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1" fontId="3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locked="0"/>
    </xf>
    <xf numFmtId="4" fontId="3" fillId="2" borderId="3" xfId="0" applyNumberFormat="1" applyFont="1" applyFill="1" applyBorder="1" applyAlignment="1" applyProtection="1">
      <alignment vertical="center"/>
      <protection hidden="1"/>
    </xf>
    <xf numFmtId="181" fontId="3" fillId="2" borderId="3" xfId="0" applyNumberFormat="1" applyFont="1" applyFill="1" applyBorder="1" applyAlignment="1" applyProtection="1">
      <alignment vertical="center"/>
      <protection hidden="1"/>
    </xf>
    <xf numFmtId="223" fontId="3" fillId="2" borderId="3" xfId="0" applyNumberFormat="1" applyFont="1" applyFill="1" applyBorder="1" applyAlignment="1" applyProtection="1">
      <alignment vertical="center"/>
      <protection hidden="1"/>
    </xf>
    <xf numFmtId="4" fontId="3" fillId="0" borderId="2" xfId="0" applyNumberFormat="1" applyFont="1" applyFill="1" applyBorder="1" applyAlignment="1" applyProtection="1">
      <alignment vertical="center"/>
      <protection hidden="1"/>
    </xf>
    <xf numFmtId="181" fontId="3" fillId="0" borderId="2" xfId="0" applyNumberFormat="1" applyFont="1" applyFill="1" applyBorder="1" applyAlignment="1" applyProtection="1">
      <alignment vertical="center"/>
      <protection hidden="1"/>
    </xf>
    <xf numFmtId="223" fontId="3" fillId="0" borderId="2" xfId="0" applyNumberFormat="1" applyFont="1" applyFill="1" applyBorder="1" applyAlignment="1" applyProtection="1">
      <alignment vertical="center"/>
      <protection hidden="1"/>
    </xf>
    <xf numFmtId="4" fontId="5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 shrinkToFit="1"/>
      <protection hidden="1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8" borderId="3" xfId="0" applyFont="1" applyFill="1" applyBorder="1" applyAlignment="1" applyProtection="1">
      <alignment horizontal="right" vertical="center" shrinkToFit="1"/>
      <protection hidden="1"/>
    </xf>
    <xf numFmtId="0" fontId="9" fillId="8" borderId="3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 shrinkToFit="1"/>
      <protection hidden="1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 shrinkToFit="1"/>
      <protection hidden="1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 shrinkToFit="1"/>
      <protection hidden="1"/>
    </xf>
    <xf numFmtId="0" fontId="7" fillId="0" borderId="1" xfId="0" applyFont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horizontal="right" vertical="center" shrinkToFit="1"/>
      <protection hidden="1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 shrinkToFit="1"/>
    </xf>
    <xf numFmtId="0" fontId="7" fillId="0" borderId="5" xfId="0" applyFont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/>
      <protection locked="0"/>
    </xf>
    <xf numFmtId="223" fontId="6" fillId="7" borderId="1" xfId="0" applyNumberFormat="1" applyFont="1" applyFill="1" applyBorder="1" applyAlignment="1" applyProtection="1">
      <alignment vertical="center"/>
      <protection hidden="1"/>
    </xf>
    <xf numFmtId="4" fontId="6" fillId="7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right" vertical="top" shrinkToFit="1"/>
    </xf>
    <xf numFmtId="0" fontId="3" fillId="3" borderId="3" xfId="0" applyNumberFormat="1" applyFont="1" applyFill="1" applyBorder="1" applyAlignment="1" applyProtection="1">
      <alignment horizontal="left" vertical="center"/>
      <protection hidden="1"/>
    </xf>
    <xf numFmtId="4" fontId="3" fillId="8" borderId="3" xfId="0" applyNumberFormat="1" applyFont="1" applyFill="1" applyBorder="1" applyAlignment="1" applyProtection="1">
      <alignment vertical="center"/>
      <protection hidden="1"/>
    </xf>
    <xf numFmtId="223" fontId="3" fillId="2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809625</xdr:colOff>
          <xdr:row>0</xdr:row>
          <xdr:rowOff>38100</xdr:rowOff>
        </xdr:from>
        <xdr:to>
          <xdr:col>13</xdr:col>
          <xdr:colOff>409575</xdr:colOff>
          <xdr:row>0</xdr:row>
          <xdr:rowOff>314325</xdr:rowOff>
        </xdr:to>
        <xdr:sp macro="" textlink="">
          <xdr:nvSpPr>
            <xdr:cNvPr id="2077" name="cmdTekuciMesec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514350</xdr:colOff>
          <xdr:row>0</xdr:row>
          <xdr:rowOff>38100</xdr:rowOff>
        </xdr:from>
        <xdr:to>
          <xdr:col>13</xdr:col>
          <xdr:colOff>847725</xdr:colOff>
          <xdr:row>0</xdr:row>
          <xdr:rowOff>314325</xdr:rowOff>
        </xdr:to>
        <xdr:sp macro="" textlink="">
          <xdr:nvSpPr>
            <xdr:cNvPr id="2079" name="CommandButton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filterMode="1">
    <pageSetUpPr fitToPage="1"/>
  </sheetPr>
  <dimension ref="A1:AC132"/>
  <sheetViews>
    <sheetView tabSelected="1" topLeftCell="C1" zoomScaleNormal="100" workbookViewId="0">
      <selection activeCell="AG21" sqref="AG21"/>
    </sheetView>
  </sheetViews>
  <sheetFormatPr defaultRowHeight="15" x14ac:dyDescent="0.25"/>
  <cols>
    <col min="1" max="1" width="16.5703125" style="2" hidden="1" customWidth="1"/>
    <col min="2" max="6" width="7.5703125" style="10" customWidth="1"/>
    <col min="7" max="7" width="9.140625" style="2" customWidth="1"/>
    <col min="8" max="8" width="34.42578125" style="2" customWidth="1"/>
    <col min="9" max="9" width="7.28515625" style="105" hidden="1" customWidth="1"/>
    <col min="10" max="10" width="6.28515625" style="105" hidden="1" customWidth="1"/>
    <col min="11" max="13" width="9.140625" style="11" hidden="1" customWidth="1"/>
    <col min="14" max="14" width="17.140625" style="2" customWidth="1"/>
    <col min="15" max="15" width="12.85546875" style="2" hidden="1" customWidth="1"/>
    <col min="16" max="16" width="12.85546875" style="12" hidden="1" customWidth="1"/>
    <col min="17" max="26" width="12.85546875" style="2" hidden="1" customWidth="1"/>
    <col min="27" max="27" width="17.140625" style="2" customWidth="1"/>
    <col min="28" max="28" width="9.140625" style="2" customWidth="1"/>
    <col min="29" max="29" width="17.140625" style="2" customWidth="1"/>
    <col min="30" max="31" width="9.140625" style="2" customWidth="1"/>
    <col min="32" max="16384" width="9.140625" style="2"/>
  </cols>
  <sheetData>
    <row r="1" spans="1:29" ht="28.5" customHeight="1" thickBot="1" x14ac:dyDescent="0.3">
      <c r="A1" s="19"/>
      <c r="B1" s="1" t="s">
        <v>1032</v>
      </c>
      <c r="C1" s="20"/>
      <c r="D1" s="20"/>
      <c r="E1" s="20"/>
      <c r="F1" s="21"/>
      <c r="G1" s="20"/>
      <c r="H1" s="20"/>
      <c r="I1" s="89"/>
      <c r="J1" s="89"/>
      <c r="K1" s="22"/>
      <c r="L1" s="22"/>
      <c r="M1" s="22"/>
      <c r="N1" s="20"/>
      <c r="O1" s="112">
        <v>1</v>
      </c>
      <c r="P1" s="112">
        <v>2</v>
      </c>
      <c r="Q1" s="112">
        <v>3</v>
      </c>
      <c r="R1" s="112">
        <v>4</v>
      </c>
      <c r="S1" s="112">
        <v>5</v>
      </c>
      <c r="T1" s="112">
        <v>6</v>
      </c>
      <c r="U1" s="112">
        <v>7</v>
      </c>
      <c r="V1" s="112">
        <v>8</v>
      </c>
      <c r="W1" s="112">
        <v>9</v>
      </c>
      <c r="X1" s="112">
        <v>10</v>
      </c>
      <c r="Y1" s="112">
        <v>11</v>
      </c>
      <c r="Z1" s="112">
        <v>12</v>
      </c>
      <c r="AA1" s="20"/>
      <c r="AB1" s="20"/>
      <c r="AC1" s="20"/>
    </row>
    <row r="2" spans="1:29" ht="16.5" customHeight="1" thickTop="1" thickBot="1" x14ac:dyDescent="0.3">
      <c r="A2" s="42" t="s">
        <v>1017</v>
      </c>
      <c r="B2" s="43">
        <v>1</v>
      </c>
      <c r="C2" s="43">
        <v>2</v>
      </c>
      <c r="D2" s="43">
        <v>3</v>
      </c>
      <c r="E2" s="43">
        <v>4</v>
      </c>
      <c r="F2" s="43">
        <v>6</v>
      </c>
      <c r="G2" s="44" t="s">
        <v>1036</v>
      </c>
      <c r="H2" s="34"/>
      <c r="I2" s="108" t="s">
        <v>1017</v>
      </c>
      <c r="J2" s="108" t="s">
        <v>1035</v>
      </c>
      <c r="K2" s="45" t="s">
        <v>1014</v>
      </c>
      <c r="L2" s="45" t="s">
        <v>1016</v>
      </c>
      <c r="M2" s="45" t="s">
        <v>1015</v>
      </c>
      <c r="N2" s="46" t="s">
        <v>1018</v>
      </c>
      <c r="O2" s="46" t="s">
        <v>1019</v>
      </c>
      <c r="P2" s="46" t="s">
        <v>1020</v>
      </c>
      <c r="Q2" s="46" t="s">
        <v>1021</v>
      </c>
      <c r="R2" s="46" t="s">
        <v>1022</v>
      </c>
      <c r="S2" s="46" t="s">
        <v>1023</v>
      </c>
      <c r="T2" s="46" t="s">
        <v>1024</v>
      </c>
      <c r="U2" s="46" t="s">
        <v>1025</v>
      </c>
      <c r="V2" s="46" t="s">
        <v>1026</v>
      </c>
      <c r="W2" s="46" t="s">
        <v>1027</v>
      </c>
      <c r="X2" s="46" t="s">
        <v>1028</v>
      </c>
      <c r="Y2" s="46" t="s">
        <v>1029</v>
      </c>
      <c r="Z2" s="46" t="s">
        <v>1030</v>
      </c>
      <c r="AA2" s="46" t="s">
        <v>1033</v>
      </c>
      <c r="AB2" s="46" t="s">
        <v>1034</v>
      </c>
      <c r="AC2" s="46" t="s">
        <v>1031</v>
      </c>
    </row>
    <row r="3" spans="1:29" ht="15.75" thickTop="1" x14ac:dyDescent="0.25">
      <c r="A3" s="48">
        <f>TRUNC(C4/L3)</f>
        <v>4</v>
      </c>
      <c r="B3" s="49">
        <f>IF(ISERROR($K3),"KONTO",$K3)</f>
        <v>400000</v>
      </c>
      <c r="C3" s="50" t="str">
        <f>IF(ISERROR(VLOOKUP(B3,KontniPlan,2,FALSE)),"ОПИС КОНТА",VLOOKUP(B3,KontniPlan,2,FALSE))</f>
        <v>ТЕКУЋИ РАСХОДИ</v>
      </c>
      <c r="D3" s="23"/>
      <c r="E3" s="23"/>
      <c r="F3" s="23"/>
      <c r="G3" s="26"/>
      <c r="H3" s="26"/>
      <c r="I3" s="90">
        <f>A3</f>
        <v>4</v>
      </c>
      <c r="J3" s="91">
        <v>1</v>
      </c>
      <c r="K3" s="51">
        <f>A3*L3</f>
        <v>400000</v>
      </c>
      <c r="L3" s="52">
        <v>100000</v>
      </c>
      <c r="M3" s="51">
        <f>K3+L3</f>
        <v>500000</v>
      </c>
      <c r="N3" s="53">
        <f t="shared" ref="N3:AA3" si="0">SUMIFS(N$3:N$78,$C$3:$C$78,"&gt;="&amp;$K3,$C$3:$C$78,"&lt;"&amp;$M3)</f>
        <v>36663000</v>
      </c>
      <c r="O3" s="53">
        <f t="shared" si="0"/>
        <v>2100423.39</v>
      </c>
      <c r="P3" s="53">
        <f t="shared" si="0"/>
        <v>2301298.1800000002</v>
      </c>
      <c r="Q3" s="53">
        <f t="shared" si="0"/>
        <v>2495034.81</v>
      </c>
      <c r="R3" s="53">
        <f t="shared" si="0"/>
        <v>3101774.52</v>
      </c>
      <c r="S3" s="53">
        <f t="shared" si="0"/>
        <v>3088349.17</v>
      </c>
      <c r="T3" s="53">
        <f t="shared" si="0"/>
        <v>2999578.14</v>
      </c>
      <c r="U3" s="53">
        <f t="shared" si="0"/>
        <v>2917188.11</v>
      </c>
      <c r="V3" s="53">
        <f t="shared" si="0"/>
        <v>3102874.64</v>
      </c>
      <c r="W3" s="53">
        <f t="shared" si="0"/>
        <v>3264909.73</v>
      </c>
      <c r="X3" s="53">
        <f t="shared" si="0"/>
        <v>3282454.44</v>
      </c>
      <c r="Y3" s="53">
        <f t="shared" si="0"/>
        <v>3461930.62</v>
      </c>
      <c r="Z3" s="53">
        <f t="shared" si="0"/>
        <v>3721989.7</v>
      </c>
      <c r="AA3" s="53">
        <f t="shared" si="0"/>
        <v>35837805.450000003</v>
      </c>
      <c r="AB3" s="54">
        <f t="shared" ref="AB3:AB10" si="1">IF(ISERROR(AA3*100/N3),"",AA3*100/N3)</f>
        <v>97.75</v>
      </c>
      <c r="AC3" s="111">
        <f>SUMIFS(AC$3:AC$78,$C$3:$C$78,"&gt;="&amp;$K3,$C$3:$C$78,"&lt;"&amp;$M3)</f>
        <v>825194.55</v>
      </c>
    </row>
    <row r="4" spans="1:29" x14ac:dyDescent="0.25">
      <c r="A4" s="48">
        <f>TRUNC(D5/L4)</f>
        <v>41</v>
      </c>
      <c r="B4" s="16"/>
      <c r="C4" s="109">
        <f>IF(ISERROR($K4),"KONTO",$K4)</f>
        <v>410000</v>
      </c>
      <c r="D4" s="55" t="str">
        <f>IF(ISERROR(VLOOKUP(C4,KontniPlan,2,FALSE)),"ОПИС КОНТА",VLOOKUP(C4,KontniPlan,2,FALSE))</f>
        <v>РАСХОДИ ЗА ЗАПОСЛЕНЕ</v>
      </c>
      <c r="E4" s="24"/>
      <c r="F4" s="24"/>
      <c r="G4" s="27"/>
      <c r="H4" s="27"/>
      <c r="I4" s="92">
        <f>A4</f>
        <v>41</v>
      </c>
      <c r="J4" s="93">
        <v>2</v>
      </c>
      <c r="K4" s="56">
        <f>A4*L4</f>
        <v>410000</v>
      </c>
      <c r="L4" s="57">
        <v>10000</v>
      </c>
      <c r="M4" s="56">
        <f>K4+L4</f>
        <v>420000</v>
      </c>
      <c r="N4" s="110">
        <f t="shared" ref="N4:AA4" si="2">SUMIFS(N$3:N$78,$D$3:$D$78,"&gt;="&amp;$K4,$D$3:$D$78,"&lt;"&amp;$M4)</f>
        <v>24657000</v>
      </c>
      <c r="O4" s="58">
        <f t="shared" si="2"/>
        <v>1916644.13</v>
      </c>
      <c r="P4" s="58">
        <f t="shared" si="2"/>
        <v>1871425.96</v>
      </c>
      <c r="Q4" s="58">
        <f t="shared" si="2"/>
        <v>1928374.25</v>
      </c>
      <c r="R4" s="110">
        <f t="shared" si="2"/>
        <v>2133650.77</v>
      </c>
      <c r="S4" s="58">
        <f t="shared" si="2"/>
        <v>2059689.56</v>
      </c>
      <c r="T4" s="58">
        <f t="shared" si="2"/>
        <v>2042820.21</v>
      </c>
      <c r="U4" s="58">
        <f t="shared" si="2"/>
        <v>1862551.88</v>
      </c>
      <c r="V4" s="58">
        <f t="shared" si="2"/>
        <v>1970583.6</v>
      </c>
      <c r="W4" s="58">
        <f t="shared" si="2"/>
        <v>2046571.34</v>
      </c>
      <c r="X4" s="110">
        <f t="shared" si="2"/>
        <v>1953147.65</v>
      </c>
      <c r="Y4" s="58">
        <f t="shared" si="2"/>
        <v>2072463.71</v>
      </c>
      <c r="Z4" s="58">
        <f t="shared" si="2"/>
        <v>2075780.65</v>
      </c>
      <c r="AA4" s="58">
        <f t="shared" si="2"/>
        <v>23933703.710000001</v>
      </c>
      <c r="AB4" s="59">
        <f t="shared" si="1"/>
        <v>97.07</v>
      </c>
      <c r="AC4" s="60">
        <f>SUMIFS(AC$3:AC$78,$D$3:$D$78,"&gt;="&amp;$K4,$D$3:$D$78,"&lt;"&amp;$M4)</f>
        <v>723296.29</v>
      </c>
    </row>
    <row r="5" spans="1:29" hidden="1" x14ac:dyDescent="0.25">
      <c r="A5" s="48">
        <f>TRUNC(E6/L5)</f>
        <v>411</v>
      </c>
      <c r="B5" s="16"/>
      <c r="C5" s="17"/>
      <c r="D5" s="61">
        <f>IF(ISERROR($K5),"KONTO",$K5)</f>
        <v>411000</v>
      </c>
      <c r="E5" s="61" t="str">
        <f>IF(ISERROR(VLOOKUP(D5,KontniPlan,2,FALSE)),"ОПИС КОНТА",VLOOKUP(D5,KontniPlan,2,FALSE))</f>
        <v>ПЛАТЕ, ДОДАЦИ И НАКНАДЕ ЗАПОСЛЕНИХ (ЗАРАДЕ)</v>
      </c>
      <c r="F5" s="25"/>
      <c r="G5" s="28"/>
      <c r="H5" s="28"/>
      <c r="I5" s="94">
        <f>A5</f>
        <v>411</v>
      </c>
      <c r="J5" s="95">
        <v>3</v>
      </c>
      <c r="K5" s="62">
        <f>A5*L5</f>
        <v>411000</v>
      </c>
      <c r="L5" s="63">
        <v>1000</v>
      </c>
      <c r="M5" s="62">
        <f>K5+L5</f>
        <v>412000</v>
      </c>
      <c r="N5" s="64">
        <f t="shared" ref="N5:AA5" si="3">SUMIFS(N$3:N$78,$E$3:$E$78,"&gt;="&amp;$K5,$E$3:$E$78,"&lt;"&amp;$M5)</f>
        <v>19720000</v>
      </c>
      <c r="O5" s="64">
        <f t="shared" si="3"/>
        <v>1545205.6</v>
      </c>
      <c r="P5" s="64">
        <f t="shared" si="3"/>
        <v>1549715.66</v>
      </c>
      <c r="Q5" s="64">
        <f t="shared" si="3"/>
        <v>1589154.28</v>
      </c>
      <c r="R5" s="64">
        <f t="shared" si="3"/>
        <v>1624674.81</v>
      </c>
      <c r="S5" s="64">
        <f t="shared" si="3"/>
        <v>1706993.07</v>
      </c>
      <c r="T5" s="64">
        <f t="shared" si="3"/>
        <v>1644111.46</v>
      </c>
      <c r="U5" s="64">
        <f t="shared" si="3"/>
        <v>1580084.96</v>
      </c>
      <c r="V5" s="64">
        <f t="shared" si="3"/>
        <v>1577547.18</v>
      </c>
      <c r="W5" s="64">
        <f t="shared" si="3"/>
        <v>1665090.77</v>
      </c>
      <c r="X5" s="64">
        <f t="shared" si="3"/>
        <v>1627202.73</v>
      </c>
      <c r="Y5" s="64">
        <f t="shared" si="3"/>
        <v>1683192.87</v>
      </c>
      <c r="Z5" s="64">
        <f t="shared" si="3"/>
        <v>1724554.65</v>
      </c>
      <c r="AA5" s="64">
        <f t="shared" si="3"/>
        <v>19517528.039999999</v>
      </c>
      <c r="AB5" s="65">
        <f t="shared" si="1"/>
        <v>98.97</v>
      </c>
      <c r="AC5" s="66">
        <f>SUMIFS(AC$3:AC$78,$E$3:$E$78,"&gt;="&amp;$K5,$E$3:$E$78,"&lt;"&amp;$M5)</f>
        <v>202471.96</v>
      </c>
    </row>
    <row r="6" spans="1:29" x14ac:dyDescent="0.25">
      <c r="A6" s="48">
        <f>TRUNC(F7/L6)</f>
        <v>4110</v>
      </c>
      <c r="B6" s="16"/>
      <c r="C6" s="17"/>
      <c r="D6" s="18"/>
      <c r="E6" s="67">
        <f>IF($K6=0,"KONTO",$K6)</f>
        <v>411000</v>
      </c>
      <c r="F6" s="67" t="str">
        <f>IF(ISERROR(VLOOKUP(VALUE(E6&amp;""),KontniPlan,2,FALSE)),"Opis konta",VLOOKUP(VALUE(E6&amp;""),KontniPlan,2,FALSE))</f>
        <v>ПЛАТЕ, ДОДАЦИ И НАКНАДЕ ЗАПОСЛЕНИХ (ЗАРАДЕ)</v>
      </c>
      <c r="G6" s="29"/>
      <c r="H6" s="29"/>
      <c r="I6" s="96">
        <f>A6</f>
        <v>4110</v>
      </c>
      <c r="J6" s="97">
        <v>4</v>
      </c>
      <c r="K6" s="68">
        <f>A6*L6</f>
        <v>411000</v>
      </c>
      <c r="L6" s="69">
        <v>100</v>
      </c>
      <c r="M6" s="68">
        <f>K6+L6</f>
        <v>411100</v>
      </c>
      <c r="N6" s="70">
        <f t="shared" ref="N6:AA6" si="4">SUMIFS(N$3:N$78,$F$3:$F$78,"&gt;="&amp;$K6,$F$3:$F$78,"&lt;"&amp;$M6)</f>
        <v>19720000</v>
      </c>
      <c r="O6" s="70">
        <f t="shared" si="4"/>
        <v>1545205.6</v>
      </c>
      <c r="P6" s="70">
        <f t="shared" si="4"/>
        <v>1549715.66</v>
      </c>
      <c r="Q6" s="70">
        <f t="shared" si="4"/>
        <v>1589154.28</v>
      </c>
      <c r="R6" s="70">
        <f t="shared" si="4"/>
        <v>1624674.81</v>
      </c>
      <c r="S6" s="70">
        <f t="shared" si="4"/>
        <v>1706993.07</v>
      </c>
      <c r="T6" s="70">
        <f t="shared" si="4"/>
        <v>1644111.46</v>
      </c>
      <c r="U6" s="70">
        <f t="shared" si="4"/>
        <v>1580084.96</v>
      </c>
      <c r="V6" s="70">
        <f t="shared" si="4"/>
        <v>1577547.18</v>
      </c>
      <c r="W6" s="70">
        <f t="shared" si="4"/>
        <v>1665090.77</v>
      </c>
      <c r="X6" s="70">
        <f t="shared" si="4"/>
        <v>1627202.73</v>
      </c>
      <c r="Y6" s="70">
        <f t="shared" si="4"/>
        <v>1683192.87</v>
      </c>
      <c r="Z6" s="70">
        <f t="shared" si="4"/>
        <v>1724554.65</v>
      </c>
      <c r="AA6" s="70">
        <f t="shared" si="4"/>
        <v>19517528.039999999</v>
      </c>
      <c r="AB6" s="71">
        <f t="shared" si="1"/>
        <v>98.97</v>
      </c>
      <c r="AC6" s="72">
        <f>SUMIFS(AC$3:AC$78,$F$3:$F$78,"&gt;="&amp;$K6,$F$3:$F$78,"&lt;"&amp;$M6)</f>
        <v>202471.96</v>
      </c>
    </row>
    <row r="7" spans="1:29" s="6" customFormat="1" x14ac:dyDescent="0.25">
      <c r="A7" s="30"/>
      <c r="B7" s="14"/>
      <c r="C7" s="15"/>
      <c r="D7" s="14"/>
      <c r="E7" s="14"/>
      <c r="F7" s="3">
        <v>411000</v>
      </c>
      <c r="G7" s="73" t="str">
        <f>IF(ISERROR(VLOOKUP(VALUE(F7&amp;""),KontniPlan,2,FALSE)),"Opis konta",VLOOKUP(VALUE(F7&amp;""),KontniPlan,2,FALSE))</f>
        <v>ПЛАТЕ, ДОДАЦИ И НАКНАДЕ ЗАПОСЛЕНИХ (ЗАРАДЕ)</v>
      </c>
      <c r="H7" s="35"/>
      <c r="I7" s="98">
        <f>F7</f>
        <v>411000</v>
      </c>
      <c r="J7" s="99">
        <v>6</v>
      </c>
      <c r="K7" s="31"/>
      <c r="L7" s="74"/>
      <c r="M7" s="31"/>
      <c r="N7" s="88">
        <v>19720000</v>
      </c>
      <c r="O7" s="88">
        <v>1545205.6</v>
      </c>
      <c r="P7" s="5">
        <v>1549715.66</v>
      </c>
      <c r="Q7" s="88">
        <v>1589154.28</v>
      </c>
      <c r="R7" s="4">
        <v>1624674.81</v>
      </c>
      <c r="S7" s="4">
        <v>1706993.07</v>
      </c>
      <c r="T7" s="4">
        <v>1644111.46</v>
      </c>
      <c r="U7" s="4">
        <v>1580084.96</v>
      </c>
      <c r="V7" s="4">
        <v>1577547.18</v>
      </c>
      <c r="W7" s="88">
        <v>1665090.77</v>
      </c>
      <c r="X7" s="88">
        <v>1627202.73</v>
      </c>
      <c r="Y7" s="88">
        <v>1683192.87</v>
      </c>
      <c r="Z7" s="4">
        <v>1724554.65</v>
      </c>
      <c r="AA7" s="75">
        <f>SUM(O7:Z7)</f>
        <v>19517528.039999999</v>
      </c>
      <c r="AB7" s="76">
        <f t="shared" si="1"/>
        <v>98.97</v>
      </c>
      <c r="AC7" s="77">
        <f>N7-AA7</f>
        <v>202471.96</v>
      </c>
    </row>
    <row r="8" spans="1:29" hidden="1" x14ac:dyDescent="0.25">
      <c r="A8" s="48">
        <f>TRUNC(E9/L8)</f>
        <v>412</v>
      </c>
      <c r="B8" s="16"/>
      <c r="C8" s="17"/>
      <c r="D8" s="61">
        <f>IF(ISERROR($K8),"KONTO",$K8)</f>
        <v>412000</v>
      </c>
      <c r="E8" s="61" t="str">
        <f>IF(ISERROR(VLOOKUP(D8,KontniPlan,2,FALSE)),"ОПИС КОНТА",VLOOKUP(D8,KontniPlan,2,FALSE))</f>
        <v>СОЦИЈАЛНИ ДОПРИНОСИ НА ТЕРЕТ ПОСЛОДАВЦА</v>
      </c>
      <c r="F8" s="25"/>
      <c r="G8" s="28"/>
      <c r="H8" s="28"/>
      <c r="I8" s="94">
        <f>A8</f>
        <v>412</v>
      </c>
      <c r="J8" s="95">
        <v>3</v>
      </c>
      <c r="K8" s="62">
        <f>A8*L8</f>
        <v>412000</v>
      </c>
      <c r="L8" s="63">
        <v>1000</v>
      </c>
      <c r="M8" s="62">
        <f>K8+L8</f>
        <v>413000</v>
      </c>
      <c r="N8" s="64">
        <f t="shared" ref="N8:AA8" si="5">SUMIFS(N$3:N$78,$E$3:$E$78,"&gt;="&amp;$K8,$E$3:$E$78,"&lt;"&amp;$M8)</f>
        <v>3564000</v>
      </c>
      <c r="O8" s="64">
        <f t="shared" si="5"/>
        <v>276591.78999999998</v>
      </c>
      <c r="P8" s="64">
        <f t="shared" si="5"/>
        <v>277399.09000000003</v>
      </c>
      <c r="Q8" s="64">
        <f t="shared" si="5"/>
        <v>284458.63</v>
      </c>
      <c r="R8" s="64">
        <f t="shared" si="5"/>
        <v>290816.81</v>
      </c>
      <c r="S8" s="64">
        <f t="shared" si="5"/>
        <v>305551.76</v>
      </c>
      <c r="T8" s="64">
        <f t="shared" si="5"/>
        <v>294295.96000000002</v>
      </c>
      <c r="U8" s="64">
        <f t="shared" si="5"/>
        <v>282835.21999999997</v>
      </c>
      <c r="V8" s="64">
        <f t="shared" si="5"/>
        <v>282380.95</v>
      </c>
      <c r="W8" s="64">
        <f t="shared" si="5"/>
        <v>298051.24</v>
      </c>
      <c r="X8" s="64">
        <f t="shared" si="5"/>
        <v>291269.28000000003</v>
      </c>
      <c r="Y8" s="64">
        <f t="shared" si="5"/>
        <v>301291.5</v>
      </c>
      <c r="Z8" s="64">
        <f t="shared" si="5"/>
        <v>308695.25</v>
      </c>
      <c r="AA8" s="64">
        <f t="shared" si="5"/>
        <v>3493637.48</v>
      </c>
      <c r="AB8" s="65">
        <f>IF(ISERROR(AA8*100/N8),"",AA8*100/N8)</f>
        <v>98.03</v>
      </c>
      <c r="AC8" s="66">
        <f>SUMIFS(AC$3:AC$78,$E$3:$E$78,"&gt;="&amp;$K8,$E$3:$E$78,"&lt;"&amp;$M8)</f>
        <v>70362.52</v>
      </c>
    </row>
    <row r="9" spans="1:29" x14ac:dyDescent="0.25">
      <c r="A9" s="48">
        <f>TRUNC(F10/L9)</f>
        <v>4120</v>
      </c>
      <c r="B9" s="16"/>
      <c r="C9" s="17"/>
      <c r="D9" s="18"/>
      <c r="E9" s="67">
        <f>IF($K9=0,"KONTO",$K9)</f>
        <v>412000</v>
      </c>
      <c r="F9" s="67" t="str">
        <f>IF(ISERROR(VLOOKUP(VALUE(E9&amp;""),KontniPlan,2,FALSE)),"Opis konta",VLOOKUP(VALUE(E9&amp;""),KontniPlan,2,FALSE))</f>
        <v>СОЦИЈАЛНИ ДОПРИНОСИ НА ТЕРЕТ ПОСЛОДАВЦА</v>
      </c>
      <c r="G9" s="29"/>
      <c r="H9" s="29"/>
      <c r="I9" s="96">
        <f>A9</f>
        <v>4120</v>
      </c>
      <c r="J9" s="97">
        <v>4</v>
      </c>
      <c r="K9" s="68">
        <f>A9*L9</f>
        <v>412000</v>
      </c>
      <c r="L9" s="69">
        <v>100</v>
      </c>
      <c r="M9" s="68">
        <f>K9+L9</f>
        <v>412100</v>
      </c>
      <c r="N9" s="70">
        <f t="shared" ref="N9:AA9" si="6">SUMIFS(N$3:N$78,$F$3:$F$78,"&gt;="&amp;$K9,$F$3:$F$78,"&lt;"&amp;$M9)</f>
        <v>3564000</v>
      </c>
      <c r="O9" s="70">
        <f t="shared" si="6"/>
        <v>276591.78999999998</v>
      </c>
      <c r="P9" s="70">
        <f t="shared" si="6"/>
        <v>277399.09000000003</v>
      </c>
      <c r="Q9" s="70">
        <f t="shared" si="6"/>
        <v>284458.63</v>
      </c>
      <c r="R9" s="70">
        <f t="shared" si="6"/>
        <v>290816.81</v>
      </c>
      <c r="S9" s="70">
        <f t="shared" si="6"/>
        <v>305551.76</v>
      </c>
      <c r="T9" s="70">
        <f t="shared" si="6"/>
        <v>294295.96000000002</v>
      </c>
      <c r="U9" s="70">
        <f t="shared" si="6"/>
        <v>282835.21999999997</v>
      </c>
      <c r="V9" s="70">
        <f t="shared" si="6"/>
        <v>282380.95</v>
      </c>
      <c r="W9" s="70">
        <f t="shared" si="6"/>
        <v>298051.24</v>
      </c>
      <c r="X9" s="70">
        <f t="shared" si="6"/>
        <v>291269.28000000003</v>
      </c>
      <c r="Y9" s="70">
        <f t="shared" si="6"/>
        <v>301291.5</v>
      </c>
      <c r="Z9" s="70">
        <f t="shared" si="6"/>
        <v>308695.25</v>
      </c>
      <c r="AA9" s="70">
        <f t="shared" si="6"/>
        <v>3493637.48</v>
      </c>
      <c r="AB9" s="71">
        <f t="shared" si="1"/>
        <v>98.03</v>
      </c>
      <c r="AC9" s="72">
        <f>SUMIFS(AC$3:AC$78,$F$3:$F$78,"&gt;="&amp;$K9,$F$3:$F$78,"&lt;"&amp;$M9)</f>
        <v>70362.52</v>
      </c>
    </row>
    <row r="10" spans="1:29" s="6" customFormat="1" x14ac:dyDescent="0.25">
      <c r="A10" s="30"/>
      <c r="B10" s="14"/>
      <c r="C10" s="15"/>
      <c r="D10" s="14"/>
      <c r="E10" s="14"/>
      <c r="F10" s="3">
        <v>412000</v>
      </c>
      <c r="G10" s="73" t="str">
        <f>IF(ISERROR(VLOOKUP(VALUE(F10&amp;""),KontniPlan,2,FALSE)),"Opis konta",VLOOKUP(VALUE(F10&amp;""),KontniPlan,2,FALSE))</f>
        <v>СОЦИЈАЛНИ ДОПРИНОСИ НА ТЕРЕТ ПОСЛОДАВЦА</v>
      </c>
      <c r="H10" s="35"/>
      <c r="I10" s="98">
        <f>F10</f>
        <v>412000</v>
      </c>
      <c r="J10" s="99">
        <v>6</v>
      </c>
      <c r="K10" s="31"/>
      <c r="L10" s="74"/>
      <c r="M10" s="31"/>
      <c r="N10" s="4">
        <v>3564000</v>
      </c>
      <c r="O10" s="4">
        <v>276591.78999999998</v>
      </c>
      <c r="P10" s="5">
        <v>277399.09000000003</v>
      </c>
      <c r="Q10" s="4">
        <v>284458.63</v>
      </c>
      <c r="R10" s="4">
        <v>290816.81</v>
      </c>
      <c r="S10" s="4">
        <v>305551.76</v>
      </c>
      <c r="T10" s="4">
        <v>294295.96000000002</v>
      </c>
      <c r="U10" s="4">
        <v>282835.21999999997</v>
      </c>
      <c r="V10" s="4">
        <v>282380.95</v>
      </c>
      <c r="W10" s="4">
        <v>298051.24</v>
      </c>
      <c r="X10" s="4">
        <v>291269.28000000003</v>
      </c>
      <c r="Y10" s="88">
        <v>301291.5</v>
      </c>
      <c r="Z10" s="4">
        <v>308695.25</v>
      </c>
      <c r="AA10" s="75">
        <f>SUM(O10:Z10)</f>
        <v>3493637.48</v>
      </c>
      <c r="AB10" s="76">
        <f t="shared" si="1"/>
        <v>98.03</v>
      </c>
      <c r="AC10" s="77">
        <f>N10-AA10</f>
        <v>70362.52</v>
      </c>
    </row>
    <row r="11" spans="1:29" hidden="1" x14ac:dyDescent="0.25">
      <c r="A11" s="48">
        <f>TRUNC(E12/L11)</f>
        <v>413</v>
      </c>
      <c r="B11" s="16"/>
      <c r="C11" s="17"/>
      <c r="D11" s="61">
        <f>IF(ISERROR($K11),"KONTO",$K11)</f>
        <v>413000</v>
      </c>
      <c r="E11" s="61" t="str">
        <f>IF(ISERROR(VLOOKUP(D11,KontniPlan,2,FALSE)),"ОПИС КОНТА",VLOOKUP(D11,KontniPlan,2,FALSE))</f>
        <v>НАКНАДЕ У НАТУРИ</v>
      </c>
      <c r="F11" s="25"/>
      <c r="G11" s="28"/>
      <c r="H11" s="28"/>
      <c r="I11" s="94">
        <f>A11</f>
        <v>413</v>
      </c>
      <c r="J11" s="95">
        <v>3</v>
      </c>
      <c r="K11" s="62">
        <f>A11*L11</f>
        <v>413000</v>
      </c>
      <c r="L11" s="63">
        <v>1000</v>
      </c>
      <c r="M11" s="62">
        <f>K11+L11</f>
        <v>414000</v>
      </c>
      <c r="N11" s="64">
        <f t="shared" ref="N11:AA11" si="7">SUMIFS(N$3:N$78,$E$3:$E$78,"&gt;="&amp;$K11,$E$3:$E$78,"&lt;"&amp;$M11)</f>
        <v>100000</v>
      </c>
      <c r="O11" s="64">
        <f t="shared" si="7"/>
        <v>0</v>
      </c>
      <c r="P11" s="64">
        <f t="shared" si="7"/>
        <v>0</v>
      </c>
      <c r="Q11" s="64">
        <f t="shared" si="7"/>
        <v>0</v>
      </c>
      <c r="R11" s="64">
        <f t="shared" si="7"/>
        <v>0</v>
      </c>
      <c r="S11" s="64">
        <f t="shared" si="7"/>
        <v>0</v>
      </c>
      <c r="T11" s="64">
        <f t="shared" si="7"/>
        <v>0</v>
      </c>
      <c r="U11" s="64">
        <f t="shared" si="7"/>
        <v>0</v>
      </c>
      <c r="V11" s="64">
        <f t="shared" si="7"/>
        <v>0</v>
      </c>
      <c r="W11" s="64">
        <f t="shared" si="7"/>
        <v>0</v>
      </c>
      <c r="X11" s="64">
        <f t="shared" si="7"/>
        <v>0</v>
      </c>
      <c r="Y11" s="64">
        <f t="shared" si="7"/>
        <v>0</v>
      </c>
      <c r="Z11" s="64">
        <f t="shared" si="7"/>
        <v>30000</v>
      </c>
      <c r="AA11" s="64">
        <f t="shared" si="7"/>
        <v>30000</v>
      </c>
      <c r="AB11" s="65">
        <f>IF(ISERROR(AA11*100/N11),"",AA11*100/N11)</f>
        <v>30</v>
      </c>
      <c r="AC11" s="66">
        <f>SUMIFS(AC$3:AC$78,$E$3:$E$78,"&gt;="&amp;$K11,$E$3:$E$78,"&lt;"&amp;$M11)</f>
        <v>70000</v>
      </c>
    </row>
    <row r="12" spans="1:29" x14ac:dyDescent="0.25">
      <c r="A12" s="48">
        <f>TRUNC(F13/L12)</f>
        <v>4130</v>
      </c>
      <c r="B12" s="16"/>
      <c r="C12" s="17"/>
      <c r="D12" s="18"/>
      <c r="E12" s="67">
        <f>IF($K12=0,"KONTO",$K12)</f>
        <v>413000</v>
      </c>
      <c r="F12" s="67" t="str">
        <f>IF(ISERROR(VLOOKUP(VALUE(E12&amp;""),KontniPlan,2,FALSE)),"Opis konta",VLOOKUP(VALUE(E12&amp;""),KontniPlan,2,FALSE))</f>
        <v>НАКНАДЕ У НАТУРИ</v>
      </c>
      <c r="G12" s="29"/>
      <c r="H12" s="29"/>
      <c r="I12" s="96">
        <f>A12</f>
        <v>4130</v>
      </c>
      <c r="J12" s="97">
        <v>4</v>
      </c>
      <c r="K12" s="68">
        <f>A12*L12</f>
        <v>413000</v>
      </c>
      <c r="L12" s="69">
        <v>100</v>
      </c>
      <c r="M12" s="68">
        <f>K12+L12</f>
        <v>413100</v>
      </c>
      <c r="N12" s="70">
        <f t="shared" ref="N12:AA12" si="8">SUMIFS(N$3:N$78,$F$3:$F$78,"&gt;="&amp;$K12,$F$3:$F$78,"&lt;"&amp;$M12)</f>
        <v>100000</v>
      </c>
      <c r="O12" s="70">
        <f t="shared" si="8"/>
        <v>0</v>
      </c>
      <c r="P12" s="70">
        <f t="shared" si="8"/>
        <v>0</v>
      </c>
      <c r="Q12" s="70">
        <f t="shared" si="8"/>
        <v>0</v>
      </c>
      <c r="R12" s="70">
        <f t="shared" si="8"/>
        <v>0</v>
      </c>
      <c r="S12" s="70">
        <f t="shared" si="8"/>
        <v>0</v>
      </c>
      <c r="T12" s="70">
        <f t="shared" si="8"/>
        <v>0</v>
      </c>
      <c r="U12" s="70">
        <f t="shared" si="8"/>
        <v>0</v>
      </c>
      <c r="V12" s="70">
        <f t="shared" si="8"/>
        <v>0</v>
      </c>
      <c r="W12" s="70">
        <f t="shared" si="8"/>
        <v>0</v>
      </c>
      <c r="X12" s="70">
        <f t="shared" si="8"/>
        <v>0</v>
      </c>
      <c r="Y12" s="70">
        <f t="shared" si="8"/>
        <v>0</v>
      </c>
      <c r="Z12" s="70">
        <f t="shared" si="8"/>
        <v>30000</v>
      </c>
      <c r="AA12" s="70">
        <f t="shared" si="8"/>
        <v>30000</v>
      </c>
      <c r="AB12" s="71">
        <f>IF(ISERROR(AA12*100/N12),"",AA12*100/N12)</f>
        <v>30</v>
      </c>
      <c r="AC12" s="72">
        <f>SUMIFS(AC$3:AC$78,$F$3:$F$78,"&gt;="&amp;$K12,$F$3:$F$78,"&lt;"&amp;$M12)</f>
        <v>70000</v>
      </c>
    </row>
    <row r="13" spans="1:29" s="6" customFormat="1" x14ac:dyDescent="0.25">
      <c r="A13" s="30"/>
      <c r="B13" s="14"/>
      <c r="C13" s="15"/>
      <c r="D13" s="14"/>
      <c r="E13" s="14"/>
      <c r="F13" s="3">
        <v>413000</v>
      </c>
      <c r="G13" s="73" t="str">
        <f>IF(ISERROR(VLOOKUP(VALUE(F13&amp;""),KontniPlan,2,FALSE)),"Opis konta",VLOOKUP(VALUE(F13&amp;""),KontniPlan,2,FALSE))</f>
        <v>НАКНАДЕ У НАТУРИ</v>
      </c>
      <c r="H13" s="35"/>
      <c r="I13" s="98">
        <f>F13</f>
        <v>413000</v>
      </c>
      <c r="J13" s="99">
        <v>6</v>
      </c>
      <c r="K13" s="31"/>
      <c r="L13" s="74"/>
      <c r="M13" s="31"/>
      <c r="N13" s="4">
        <v>100000</v>
      </c>
      <c r="O13" s="4">
        <v>0</v>
      </c>
      <c r="P13" s="107">
        <v>0</v>
      </c>
      <c r="Q13" s="88">
        <v>0</v>
      </c>
      <c r="R13" s="88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88">
        <v>0</v>
      </c>
      <c r="Z13" s="4">
        <v>30000</v>
      </c>
      <c r="AA13" s="75">
        <f>SUM(O13:Z13)</f>
        <v>30000</v>
      </c>
      <c r="AB13" s="76">
        <f>IF(ISERROR(AA13*100/N13),"",AA13*100/N13)</f>
        <v>30</v>
      </c>
      <c r="AC13" s="77">
        <f>N13-AA13</f>
        <v>70000</v>
      </c>
    </row>
    <row r="14" spans="1:29" hidden="1" x14ac:dyDescent="0.25">
      <c r="A14" s="48">
        <f>TRUNC(E15/L14)</f>
        <v>414</v>
      </c>
      <c r="B14" s="16"/>
      <c r="C14" s="17"/>
      <c r="D14" s="61">
        <f>IF(ISERROR($K14),"KONTO",$K14)</f>
        <v>414000</v>
      </c>
      <c r="E14" s="61" t="str">
        <f>IF(ISERROR(VLOOKUP(D14,KontniPlan,2,FALSE)),"ОПИС КОНТА",VLOOKUP(D14,KontniPlan,2,FALSE))</f>
        <v>СОЦИЈАЛНА ДАВАЊА ЗАПОСЛЕНИМА</v>
      </c>
      <c r="F14" s="25"/>
      <c r="G14" s="28"/>
      <c r="H14" s="28"/>
      <c r="I14" s="94">
        <f>A14</f>
        <v>414</v>
      </c>
      <c r="J14" s="95">
        <v>3</v>
      </c>
      <c r="K14" s="62">
        <f>A14*L14</f>
        <v>414000</v>
      </c>
      <c r="L14" s="63">
        <v>1000</v>
      </c>
      <c r="M14" s="62">
        <f>K14+L14</f>
        <v>415000</v>
      </c>
      <c r="N14" s="64">
        <f t="shared" ref="N14:AA14" si="9">SUMIFS(N$3:N$78,$E$3:$E$78,"&gt;="&amp;$K14,$E$3:$E$78,"&lt;"&amp;$M14)</f>
        <v>503000</v>
      </c>
      <c r="O14" s="64">
        <f t="shared" si="9"/>
        <v>49577.94</v>
      </c>
      <c r="P14" s="64">
        <f t="shared" si="9"/>
        <v>-539.88</v>
      </c>
      <c r="Q14" s="64">
        <f t="shared" si="9"/>
        <v>0.01</v>
      </c>
      <c r="R14" s="64">
        <f t="shared" si="9"/>
        <v>151292.24</v>
      </c>
      <c r="S14" s="64">
        <f t="shared" si="9"/>
        <v>-4872.99</v>
      </c>
      <c r="T14" s="64">
        <f t="shared" si="9"/>
        <v>55526.15</v>
      </c>
      <c r="U14" s="64">
        <f t="shared" si="9"/>
        <v>-49593.23</v>
      </c>
      <c r="V14" s="64">
        <f t="shared" si="9"/>
        <v>0</v>
      </c>
      <c r="W14" s="64">
        <f t="shared" si="9"/>
        <v>27326.15</v>
      </c>
      <c r="X14" s="64">
        <f t="shared" si="9"/>
        <v>-27326.16</v>
      </c>
      <c r="Y14" s="64">
        <f t="shared" si="9"/>
        <v>21781.73</v>
      </c>
      <c r="Z14" s="64">
        <f t="shared" si="9"/>
        <v>-50097.95</v>
      </c>
      <c r="AA14" s="64">
        <f t="shared" si="9"/>
        <v>173074.01</v>
      </c>
      <c r="AB14" s="65">
        <f>IF(ISERROR(AA14*100/N14),"",AA14*100/N14)</f>
        <v>34.409999999999997</v>
      </c>
      <c r="AC14" s="66">
        <f>SUMIFS(AC$3:AC$78,$E$3:$E$78,"&gt;="&amp;$K14,$E$3:$E$78,"&lt;"&amp;$M14)</f>
        <v>329925.99</v>
      </c>
    </row>
    <row r="15" spans="1:29" x14ac:dyDescent="0.25">
      <c r="A15" s="48">
        <f>TRUNC(F16/L15)</f>
        <v>4141</v>
      </c>
      <c r="B15" s="16"/>
      <c r="C15" s="17"/>
      <c r="D15" s="18"/>
      <c r="E15" s="67">
        <f>IF($K15=0,"KONTO",$K15)</f>
        <v>414100</v>
      </c>
      <c r="F15" s="67" t="str">
        <f>IF(ISERROR(VLOOKUP(VALUE(E15&amp;""),KontniPlan,2,FALSE)),"Opis konta",VLOOKUP(VALUE(E15&amp;""),KontniPlan,2,FALSE))</f>
        <v>Исплата накнада за време одсуствовања с посла на терет фондова</v>
      </c>
      <c r="G15" s="29"/>
      <c r="H15" s="29"/>
      <c r="I15" s="96">
        <f>A15</f>
        <v>4141</v>
      </c>
      <c r="J15" s="97">
        <v>4</v>
      </c>
      <c r="K15" s="68">
        <f>A15*L15</f>
        <v>414100</v>
      </c>
      <c r="L15" s="69">
        <v>100</v>
      </c>
      <c r="M15" s="68">
        <f>K15+L15</f>
        <v>414200</v>
      </c>
      <c r="N15" s="70">
        <f t="shared" ref="N15:AA15" si="10">SUMIFS(N$3:N$78,$F$3:$F$78,"&gt;="&amp;$K15,$F$3:$F$78,"&lt;"&amp;$M15)</f>
        <v>290083</v>
      </c>
      <c r="O15" s="70">
        <f t="shared" si="10"/>
        <v>49577.94</v>
      </c>
      <c r="P15" s="70">
        <f t="shared" si="10"/>
        <v>-539.88</v>
      </c>
      <c r="Q15" s="70">
        <f t="shared" si="10"/>
        <v>0.01</v>
      </c>
      <c r="R15" s="70">
        <f t="shared" si="10"/>
        <v>0</v>
      </c>
      <c r="S15" s="70">
        <f t="shared" si="10"/>
        <v>-4872.99</v>
      </c>
      <c r="T15" s="70">
        <f t="shared" si="10"/>
        <v>55526.15</v>
      </c>
      <c r="U15" s="70">
        <f t="shared" si="10"/>
        <v>-49593.23</v>
      </c>
      <c r="V15" s="70">
        <f t="shared" si="10"/>
        <v>0</v>
      </c>
      <c r="W15" s="70">
        <f t="shared" si="10"/>
        <v>27326.15</v>
      </c>
      <c r="X15" s="70">
        <f t="shared" si="10"/>
        <v>-27326.16</v>
      </c>
      <c r="Y15" s="70">
        <f t="shared" si="10"/>
        <v>21781.73</v>
      </c>
      <c r="Z15" s="70">
        <f t="shared" si="10"/>
        <v>-50097.95</v>
      </c>
      <c r="AA15" s="70">
        <f t="shared" si="10"/>
        <v>21781.77</v>
      </c>
      <c r="AB15" s="71">
        <f t="shared" ref="AB15:AB62" si="11">IF(ISERROR(AA15*100/N15),"",AA15*100/N15)</f>
        <v>7.51</v>
      </c>
      <c r="AC15" s="72">
        <f>SUMIFS(AC$3:AC$78,$F$3:$F$78,"&gt;="&amp;$K15,$F$3:$F$78,"&lt;"&amp;$M15)</f>
        <v>268301.23</v>
      </c>
    </row>
    <row r="16" spans="1:29" s="6" customFormat="1" x14ac:dyDescent="0.25">
      <c r="A16" s="30"/>
      <c r="B16" s="14"/>
      <c r="C16" s="15"/>
      <c r="D16" s="14"/>
      <c r="E16" s="14"/>
      <c r="F16" s="3">
        <v>414100</v>
      </c>
      <c r="G16" s="73" t="str">
        <f>IF(ISERROR(VLOOKUP(VALUE(F16&amp;""),KontniPlan,2,FALSE)),"Opis konta",VLOOKUP(VALUE(F16&amp;""),KontniPlan,2,FALSE))</f>
        <v>Исплата накнада за време одсуствовања с посла на терет фондова</v>
      </c>
      <c r="H16" s="35"/>
      <c r="I16" s="98">
        <f>F16</f>
        <v>414100</v>
      </c>
      <c r="J16" s="99">
        <v>6</v>
      </c>
      <c r="K16" s="31"/>
      <c r="L16" s="74"/>
      <c r="M16" s="31"/>
      <c r="N16" s="4">
        <v>290083</v>
      </c>
      <c r="O16" s="4">
        <v>49577.94</v>
      </c>
      <c r="P16" s="107">
        <v>-539.88</v>
      </c>
      <c r="Q16" s="88">
        <v>0.01</v>
      </c>
      <c r="R16" s="4"/>
      <c r="S16" s="4">
        <v>-4872.99</v>
      </c>
      <c r="T16" s="4">
        <v>55526.15</v>
      </c>
      <c r="U16" s="4">
        <v>-49593.23</v>
      </c>
      <c r="V16" s="4"/>
      <c r="W16" s="4">
        <v>27326.15</v>
      </c>
      <c r="X16" s="4">
        <v>-27326.16</v>
      </c>
      <c r="Y16" s="4">
        <v>21781.73</v>
      </c>
      <c r="Z16" s="4">
        <v>-50097.95</v>
      </c>
      <c r="AA16" s="75">
        <f>SUM(O16:Z16)</f>
        <v>21781.77</v>
      </c>
      <c r="AB16" s="76">
        <f t="shared" si="11"/>
        <v>7.51</v>
      </c>
      <c r="AC16" s="77">
        <f>N16-AA16</f>
        <v>268301.23</v>
      </c>
    </row>
    <row r="17" spans="1:29" x14ac:dyDescent="0.25">
      <c r="A17" s="48">
        <f>TRUNC(F18/L17)</f>
        <v>4143</v>
      </c>
      <c r="B17" s="16"/>
      <c r="C17" s="17"/>
      <c r="D17" s="18"/>
      <c r="E17" s="67">
        <f>IF($K17=0,"KONTO",$K17)</f>
        <v>414300</v>
      </c>
      <c r="F17" s="67" t="str">
        <f>IF(ISERROR(VLOOKUP(VALUE(E17&amp;""),KontniPlan,2,FALSE)),"Opis konta",VLOOKUP(VALUE(E17&amp;""),KontniPlan,2,FALSE))</f>
        <v>Отпремнине и помоћи</v>
      </c>
      <c r="G17" s="29"/>
      <c r="H17" s="29"/>
      <c r="I17" s="96">
        <f>A17</f>
        <v>4143</v>
      </c>
      <c r="J17" s="97">
        <v>4</v>
      </c>
      <c r="K17" s="68">
        <f>A17*L17</f>
        <v>414300</v>
      </c>
      <c r="L17" s="69">
        <v>100</v>
      </c>
      <c r="M17" s="68">
        <f>K17+L17</f>
        <v>414400</v>
      </c>
      <c r="N17" s="70">
        <f t="shared" ref="N17:AA17" si="12">SUMIFS(N$3:N$78,$F$3:$F$78,"&gt;="&amp;$K17,$F$3:$F$78,"&lt;"&amp;$M17)</f>
        <v>212917</v>
      </c>
      <c r="O17" s="70">
        <f t="shared" si="12"/>
        <v>0</v>
      </c>
      <c r="P17" s="70">
        <f t="shared" si="12"/>
        <v>0</v>
      </c>
      <c r="Q17" s="70">
        <f t="shared" si="12"/>
        <v>0</v>
      </c>
      <c r="R17" s="70">
        <f t="shared" si="12"/>
        <v>151292.24</v>
      </c>
      <c r="S17" s="70">
        <f t="shared" si="12"/>
        <v>0</v>
      </c>
      <c r="T17" s="70">
        <f t="shared" si="12"/>
        <v>0</v>
      </c>
      <c r="U17" s="70">
        <f t="shared" si="12"/>
        <v>0</v>
      </c>
      <c r="V17" s="70">
        <f t="shared" si="12"/>
        <v>0</v>
      </c>
      <c r="W17" s="70">
        <f t="shared" si="12"/>
        <v>0</v>
      </c>
      <c r="X17" s="70">
        <f t="shared" si="12"/>
        <v>0</v>
      </c>
      <c r="Y17" s="70">
        <f t="shared" si="12"/>
        <v>0</v>
      </c>
      <c r="Z17" s="70">
        <f t="shared" si="12"/>
        <v>0</v>
      </c>
      <c r="AA17" s="70">
        <f t="shared" si="12"/>
        <v>151292.24</v>
      </c>
      <c r="AB17" s="71">
        <f t="shared" si="11"/>
        <v>71.06</v>
      </c>
      <c r="AC17" s="72">
        <f>SUMIFS(AC$3:AC$78,$F$3:$F$78,"&gt;="&amp;$K17,$F$3:$F$78,"&lt;"&amp;$M17)</f>
        <v>61624.76</v>
      </c>
    </row>
    <row r="18" spans="1:29" s="6" customFormat="1" x14ac:dyDescent="0.25">
      <c r="A18" s="30"/>
      <c r="B18" s="14"/>
      <c r="C18" s="15"/>
      <c r="D18" s="14"/>
      <c r="E18" s="14"/>
      <c r="F18" s="3">
        <v>414300</v>
      </c>
      <c r="G18" s="73" t="str">
        <f>IF(ISERROR(VLOOKUP(VALUE(F18&amp;""),KontniPlan,2,FALSE)),"Opis konta",VLOOKUP(VALUE(F18&amp;""),KontniPlan,2,FALSE))</f>
        <v>Отпремнине и помоћи</v>
      </c>
      <c r="H18" s="35"/>
      <c r="I18" s="98">
        <f>F18</f>
        <v>414300</v>
      </c>
      <c r="J18" s="99">
        <v>6</v>
      </c>
      <c r="K18" s="31"/>
      <c r="L18" s="74"/>
      <c r="M18" s="31"/>
      <c r="N18" s="88">
        <v>212917</v>
      </c>
      <c r="O18" s="4"/>
      <c r="P18" s="5"/>
      <c r="Q18" s="4"/>
      <c r="R18" s="4">
        <v>151292.24</v>
      </c>
      <c r="S18" s="4"/>
      <c r="T18" s="4"/>
      <c r="U18" s="4"/>
      <c r="V18" s="4"/>
      <c r="W18" s="4"/>
      <c r="X18" s="4">
        <v>0</v>
      </c>
      <c r="Y18" s="4">
        <v>0</v>
      </c>
      <c r="Z18" s="4">
        <v>0</v>
      </c>
      <c r="AA18" s="75">
        <f>SUM(O18:Z18)</f>
        <v>151292.24</v>
      </c>
      <c r="AB18" s="76">
        <f t="shared" si="11"/>
        <v>71.06</v>
      </c>
      <c r="AC18" s="77">
        <f>N18-AA18</f>
        <v>61624.76</v>
      </c>
    </row>
    <row r="19" spans="1:29" hidden="1" x14ac:dyDescent="0.25">
      <c r="A19" s="48">
        <f>TRUNC(E20/L19)</f>
        <v>415</v>
      </c>
      <c r="B19" s="16"/>
      <c r="C19" s="17"/>
      <c r="D19" s="61">
        <f>IF(ISERROR($K19),"KONTO",$K19)</f>
        <v>415000</v>
      </c>
      <c r="E19" s="61" t="str">
        <f>IF(ISERROR(VLOOKUP(D19,KontniPlan,2,FALSE)),"ОПИС КОНТА",VLOOKUP(D19,KontniPlan,2,FALSE))</f>
        <v>НАКНАДЕ ТРОШКОВА ЗА ЗАПОСЛЕНЕ</v>
      </c>
      <c r="F19" s="25"/>
      <c r="G19" s="28"/>
      <c r="H19" s="28"/>
      <c r="I19" s="94">
        <f>A19</f>
        <v>415</v>
      </c>
      <c r="J19" s="95">
        <v>3</v>
      </c>
      <c r="K19" s="62">
        <f>A19*L19</f>
        <v>415000</v>
      </c>
      <c r="L19" s="63">
        <v>1000</v>
      </c>
      <c r="M19" s="62">
        <f>K19+L19</f>
        <v>416000</v>
      </c>
      <c r="N19" s="64">
        <f t="shared" ref="N19:AA19" si="13">SUMIFS(N$3:N$78,$E$3:$E$78,"&gt;="&amp;$K19,$E$3:$E$78,"&lt;"&amp;$M19)</f>
        <v>700000</v>
      </c>
      <c r="O19" s="64">
        <f t="shared" si="13"/>
        <v>45268.800000000003</v>
      </c>
      <c r="P19" s="64">
        <f t="shared" si="13"/>
        <v>44851.09</v>
      </c>
      <c r="Q19" s="64">
        <f t="shared" si="13"/>
        <v>54761.33</v>
      </c>
      <c r="R19" s="64">
        <f t="shared" si="13"/>
        <v>66866.91</v>
      </c>
      <c r="S19" s="64">
        <f t="shared" si="13"/>
        <v>52017.72</v>
      </c>
      <c r="T19" s="64">
        <f t="shared" si="13"/>
        <v>48886.64</v>
      </c>
      <c r="U19" s="64">
        <f t="shared" si="13"/>
        <v>49224.93</v>
      </c>
      <c r="V19" s="64">
        <f t="shared" si="13"/>
        <v>52409.47</v>
      </c>
      <c r="W19" s="64">
        <f t="shared" si="13"/>
        <v>56103.18</v>
      </c>
      <c r="X19" s="64">
        <f t="shared" si="13"/>
        <v>62001.8</v>
      </c>
      <c r="Y19" s="64">
        <f t="shared" si="13"/>
        <v>66197.61</v>
      </c>
      <c r="Z19" s="64">
        <f t="shared" si="13"/>
        <v>62628.7</v>
      </c>
      <c r="AA19" s="64">
        <f t="shared" si="13"/>
        <v>661218.18000000005</v>
      </c>
      <c r="AB19" s="65">
        <f t="shared" si="11"/>
        <v>94.46</v>
      </c>
      <c r="AC19" s="66">
        <f>SUMIFS(AC$3:AC$78,$E$3:$E$78,"&gt;="&amp;$K19,$E$3:$E$78,"&lt;"&amp;$M19)</f>
        <v>38781.82</v>
      </c>
    </row>
    <row r="20" spans="1:29" x14ac:dyDescent="0.25">
      <c r="A20" s="48">
        <f>TRUNC(F21/L20)</f>
        <v>4150</v>
      </c>
      <c r="B20" s="16"/>
      <c r="C20" s="17"/>
      <c r="D20" s="18"/>
      <c r="E20" s="67">
        <f>IF($K20=0,"KONTO",$K20)</f>
        <v>415000</v>
      </c>
      <c r="F20" s="67" t="str">
        <f>IF(ISERROR(VLOOKUP(VALUE(E20&amp;""),KontniPlan,2,FALSE)),"Opis konta",VLOOKUP(VALUE(E20&amp;""),KontniPlan,2,FALSE))</f>
        <v>НАКНАДЕ ТРОШКОВА ЗА ЗАПОСЛЕНЕ</v>
      </c>
      <c r="G20" s="29"/>
      <c r="H20" s="29"/>
      <c r="I20" s="96">
        <f>A20</f>
        <v>4150</v>
      </c>
      <c r="J20" s="97">
        <v>4</v>
      </c>
      <c r="K20" s="68">
        <f>A20*L20</f>
        <v>415000</v>
      </c>
      <c r="L20" s="69">
        <v>100</v>
      </c>
      <c r="M20" s="68">
        <f>K20+L20</f>
        <v>415100</v>
      </c>
      <c r="N20" s="70">
        <f t="shared" ref="N20:AA20" si="14">SUMIFS(N$3:N$78,$F$3:$F$78,"&gt;="&amp;$K20,$F$3:$F$78,"&lt;"&amp;$M20)</f>
        <v>700000</v>
      </c>
      <c r="O20" s="70">
        <f t="shared" si="14"/>
        <v>45268.800000000003</v>
      </c>
      <c r="P20" s="70">
        <f t="shared" si="14"/>
        <v>44851.09</v>
      </c>
      <c r="Q20" s="70">
        <f t="shared" si="14"/>
        <v>54761.33</v>
      </c>
      <c r="R20" s="70">
        <f t="shared" si="14"/>
        <v>66866.91</v>
      </c>
      <c r="S20" s="70">
        <f t="shared" si="14"/>
        <v>52017.72</v>
      </c>
      <c r="T20" s="70">
        <f t="shared" si="14"/>
        <v>48886.64</v>
      </c>
      <c r="U20" s="70">
        <f t="shared" si="14"/>
        <v>49224.93</v>
      </c>
      <c r="V20" s="70">
        <f t="shared" si="14"/>
        <v>52409.47</v>
      </c>
      <c r="W20" s="70">
        <f t="shared" si="14"/>
        <v>56103.18</v>
      </c>
      <c r="X20" s="70">
        <f t="shared" si="14"/>
        <v>62001.8</v>
      </c>
      <c r="Y20" s="70">
        <f t="shared" si="14"/>
        <v>66197.61</v>
      </c>
      <c r="Z20" s="70">
        <f t="shared" si="14"/>
        <v>62628.7</v>
      </c>
      <c r="AA20" s="70">
        <f t="shared" si="14"/>
        <v>661218.18000000005</v>
      </c>
      <c r="AB20" s="71">
        <f t="shared" si="11"/>
        <v>94.46</v>
      </c>
      <c r="AC20" s="72">
        <f>SUMIFS(AC$3:AC$78,$F$3:$F$78,"&gt;="&amp;$K20,$F$3:$F$78,"&lt;"&amp;$M20)</f>
        <v>38781.82</v>
      </c>
    </row>
    <row r="21" spans="1:29" s="6" customFormat="1" x14ac:dyDescent="0.25">
      <c r="A21" s="30"/>
      <c r="B21" s="14"/>
      <c r="C21" s="15"/>
      <c r="D21" s="14"/>
      <c r="E21" s="14"/>
      <c r="F21" s="3">
        <v>415000</v>
      </c>
      <c r="G21" s="73" t="str">
        <f>IF(ISERROR(VLOOKUP(VALUE(F21&amp;""),KontniPlan,2,FALSE)),"Opis konta",VLOOKUP(VALUE(F21&amp;""),KontniPlan,2,FALSE))</f>
        <v>НАКНАДЕ ТРОШКОВА ЗА ЗАПОСЛЕНЕ</v>
      </c>
      <c r="H21" s="35"/>
      <c r="I21" s="98">
        <f>F21</f>
        <v>415000</v>
      </c>
      <c r="J21" s="99">
        <v>6</v>
      </c>
      <c r="K21" s="31"/>
      <c r="L21" s="74"/>
      <c r="M21" s="31"/>
      <c r="N21" s="4">
        <v>700000</v>
      </c>
      <c r="O21" s="4">
        <v>45268.800000000003</v>
      </c>
      <c r="P21" s="5">
        <v>44851.09</v>
      </c>
      <c r="Q21" s="4">
        <v>54761.33</v>
      </c>
      <c r="R21" s="4">
        <v>66866.91</v>
      </c>
      <c r="S21" s="4">
        <v>52017.72</v>
      </c>
      <c r="T21" s="4">
        <v>48886.64</v>
      </c>
      <c r="U21" s="4">
        <v>49224.93</v>
      </c>
      <c r="V21" s="4">
        <v>52409.47</v>
      </c>
      <c r="W21" s="4">
        <v>56103.18</v>
      </c>
      <c r="X21" s="4">
        <v>62001.8</v>
      </c>
      <c r="Y21" s="4">
        <v>66197.61</v>
      </c>
      <c r="Z21" s="4">
        <v>62628.7</v>
      </c>
      <c r="AA21" s="75">
        <f>SUM(O21:Z21)</f>
        <v>661218.18000000005</v>
      </c>
      <c r="AB21" s="76">
        <f t="shared" si="11"/>
        <v>94.46</v>
      </c>
      <c r="AC21" s="77">
        <f>N21-AA21</f>
        <v>38781.82</v>
      </c>
    </row>
    <row r="22" spans="1:29" hidden="1" x14ac:dyDescent="0.25">
      <c r="A22" s="48">
        <f>TRUNC(E23/L22)</f>
        <v>416</v>
      </c>
      <c r="B22" s="16"/>
      <c r="C22" s="17"/>
      <c r="D22" s="61">
        <f>IF(ISERROR($K22),"KONTO",$K22)</f>
        <v>416000</v>
      </c>
      <c r="E22" s="61" t="str">
        <f>IF(ISERROR(VLOOKUP(D22,KontniPlan,2,FALSE)),"ОПИС КОНТА",VLOOKUP(D22,KontniPlan,2,FALSE))</f>
        <v>НАГРАДЕ ЗАПОСЛЕНИМА И ОСТАЛИ ПОСЕБНИ РАСХОДИ</v>
      </c>
      <c r="F22" s="25"/>
      <c r="G22" s="28"/>
      <c r="H22" s="28"/>
      <c r="I22" s="94">
        <f>A22</f>
        <v>416</v>
      </c>
      <c r="J22" s="95">
        <v>3</v>
      </c>
      <c r="K22" s="62">
        <f>A22*L22</f>
        <v>416000</v>
      </c>
      <c r="L22" s="63">
        <v>1000</v>
      </c>
      <c r="M22" s="62">
        <f>K22+L22</f>
        <v>417000</v>
      </c>
      <c r="N22" s="64">
        <f t="shared" ref="N22:AA22" si="15">SUMIFS(N$3:N$78,$E$3:$E$78,"&gt;="&amp;$K22,$E$3:$E$78,"&lt;"&amp;$M22)</f>
        <v>70000</v>
      </c>
      <c r="O22" s="64">
        <f t="shared" si="15"/>
        <v>0</v>
      </c>
      <c r="P22" s="64">
        <f t="shared" si="15"/>
        <v>0</v>
      </c>
      <c r="Q22" s="64">
        <f t="shared" si="15"/>
        <v>0</v>
      </c>
      <c r="R22" s="64">
        <f t="shared" si="15"/>
        <v>0</v>
      </c>
      <c r="S22" s="64">
        <f t="shared" si="15"/>
        <v>0</v>
      </c>
      <c r="T22" s="64">
        <f t="shared" si="15"/>
        <v>0</v>
      </c>
      <c r="U22" s="64">
        <f t="shared" si="15"/>
        <v>0</v>
      </c>
      <c r="V22" s="64">
        <f t="shared" si="15"/>
        <v>58246</v>
      </c>
      <c r="W22" s="64">
        <f t="shared" si="15"/>
        <v>0</v>
      </c>
      <c r="X22" s="64">
        <f t="shared" si="15"/>
        <v>0</v>
      </c>
      <c r="Y22" s="64">
        <f t="shared" si="15"/>
        <v>0</v>
      </c>
      <c r="Z22" s="64">
        <f t="shared" si="15"/>
        <v>0</v>
      </c>
      <c r="AA22" s="64">
        <f t="shared" si="15"/>
        <v>58246</v>
      </c>
      <c r="AB22" s="65">
        <f t="shared" si="11"/>
        <v>83.21</v>
      </c>
      <c r="AC22" s="66">
        <f>SUMIFS(AC$3:AC$78,$E$3:$E$78,"&gt;="&amp;$K22,$E$3:$E$78,"&lt;"&amp;$M22)</f>
        <v>11754</v>
      </c>
    </row>
    <row r="23" spans="1:29" x14ac:dyDescent="0.25">
      <c r="A23" s="48">
        <f>TRUNC(F24/L23)</f>
        <v>4160</v>
      </c>
      <c r="B23" s="16"/>
      <c r="C23" s="17"/>
      <c r="D23" s="18"/>
      <c r="E23" s="67">
        <f>IF($K23=0,"KONTO",$K23)</f>
        <v>416000</v>
      </c>
      <c r="F23" s="67" t="str">
        <f>IF(ISERROR(VLOOKUP(VALUE(E23&amp;""),KontniPlan,2,FALSE)),"Opis konta",VLOOKUP(VALUE(E23&amp;""),KontniPlan,2,FALSE))</f>
        <v>НАГРАДЕ ЗАПОСЛЕНИМА И ОСТАЛИ ПОСЕБНИ РАСХОДИ</v>
      </c>
      <c r="G23" s="29"/>
      <c r="H23" s="29"/>
      <c r="I23" s="96">
        <f>A23</f>
        <v>4160</v>
      </c>
      <c r="J23" s="97">
        <v>4</v>
      </c>
      <c r="K23" s="68">
        <f>A23*L23</f>
        <v>416000</v>
      </c>
      <c r="L23" s="69">
        <v>100</v>
      </c>
      <c r="M23" s="68">
        <f>K23+L23</f>
        <v>416100</v>
      </c>
      <c r="N23" s="70">
        <f t="shared" ref="N23:AA23" si="16">SUMIFS(N$3:N$78,$F$3:$F$78,"&gt;="&amp;$K23,$F$3:$F$78,"&lt;"&amp;$M23)</f>
        <v>70000</v>
      </c>
      <c r="O23" s="70">
        <f t="shared" si="16"/>
        <v>0</v>
      </c>
      <c r="P23" s="70">
        <f t="shared" si="16"/>
        <v>0</v>
      </c>
      <c r="Q23" s="70">
        <f t="shared" si="16"/>
        <v>0</v>
      </c>
      <c r="R23" s="70">
        <f t="shared" si="16"/>
        <v>0</v>
      </c>
      <c r="S23" s="70">
        <f t="shared" si="16"/>
        <v>0</v>
      </c>
      <c r="T23" s="70">
        <f t="shared" si="16"/>
        <v>0</v>
      </c>
      <c r="U23" s="70">
        <f t="shared" si="16"/>
        <v>0</v>
      </c>
      <c r="V23" s="70">
        <f t="shared" si="16"/>
        <v>58246</v>
      </c>
      <c r="W23" s="70">
        <f t="shared" si="16"/>
        <v>0</v>
      </c>
      <c r="X23" s="70">
        <f t="shared" si="16"/>
        <v>0</v>
      </c>
      <c r="Y23" s="70">
        <f t="shared" si="16"/>
        <v>0</v>
      </c>
      <c r="Z23" s="70">
        <f t="shared" si="16"/>
        <v>0</v>
      </c>
      <c r="AA23" s="70">
        <f t="shared" si="16"/>
        <v>58246</v>
      </c>
      <c r="AB23" s="71">
        <f t="shared" si="11"/>
        <v>83.21</v>
      </c>
      <c r="AC23" s="72">
        <f>SUMIFS(AC$3:AC$78,$F$3:$F$78,"&gt;="&amp;$K23,$F$3:$F$78,"&lt;"&amp;$M23)</f>
        <v>11754</v>
      </c>
    </row>
    <row r="24" spans="1:29" s="6" customFormat="1" x14ac:dyDescent="0.25">
      <c r="A24" s="30"/>
      <c r="B24" s="14"/>
      <c r="C24" s="15"/>
      <c r="D24" s="14"/>
      <c r="E24" s="14"/>
      <c r="F24" s="3">
        <v>416000</v>
      </c>
      <c r="G24" s="73" t="str">
        <f>IF(ISERROR(VLOOKUP(VALUE(F24&amp;""),KontniPlan,2,FALSE)),"Opis konta",VLOOKUP(VALUE(F24&amp;""),KontniPlan,2,FALSE))</f>
        <v>НАГРАДЕ ЗАПОСЛЕНИМА И ОСТАЛИ ПОСЕБНИ РАСХОДИ</v>
      </c>
      <c r="H24" s="35"/>
      <c r="I24" s="98">
        <f>F24</f>
        <v>416000</v>
      </c>
      <c r="J24" s="99">
        <v>6</v>
      </c>
      <c r="K24" s="31"/>
      <c r="L24" s="74"/>
      <c r="M24" s="31"/>
      <c r="N24" s="4">
        <v>70000</v>
      </c>
      <c r="O24" s="4"/>
      <c r="P24" s="5"/>
      <c r="Q24" s="4"/>
      <c r="R24" s="4"/>
      <c r="S24" s="4"/>
      <c r="T24" s="4"/>
      <c r="U24" s="4"/>
      <c r="V24" s="4">
        <v>58246</v>
      </c>
      <c r="W24" s="4"/>
      <c r="X24" s="4">
        <v>0</v>
      </c>
      <c r="Y24" s="4">
        <v>0</v>
      </c>
      <c r="Z24" s="4">
        <v>0</v>
      </c>
      <c r="AA24" s="75">
        <f>SUM(O24:Z24)</f>
        <v>58246</v>
      </c>
      <c r="AB24" s="76">
        <f t="shared" si="11"/>
        <v>83.21</v>
      </c>
      <c r="AC24" s="77">
        <f>N24-AA24</f>
        <v>11754</v>
      </c>
    </row>
    <row r="25" spans="1:29" x14ac:dyDescent="0.25">
      <c r="A25" s="48">
        <f>TRUNC(D26/L25)</f>
        <v>42</v>
      </c>
      <c r="B25" s="16"/>
      <c r="C25" s="55">
        <f>IF(ISERROR($K25),"KONTO",$K25)</f>
        <v>420000</v>
      </c>
      <c r="D25" s="55" t="str">
        <f>IF(ISERROR(VLOOKUP(C25,KontniPlan,2,FALSE)),"ОПИС КОНТА",VLOOKUP(C25,KontniPlan,2,FALSE))</f>
        <v>КОРИШЋЕЊЕ УСЛУГА И РОБА</v>
      </c>
      <c r="E25" s="24"/>
      <c r="F25" s="24"/>
      <c r="G25" s="27"/>
      <c r="H25" s="27"/>
      <c r="I25" s="92">
        <f>A25</f>
        <v>42</v>
      </c>
      <c r="J25" s="93">
        <v>2</v>
      </c>
      <c r="K25" s="56">
        <f>A25*L25</f>
        <v>420000</v>
      </c>
      <c r="L25" s="57">
        <v>10000</v>
      </c>
      <c r="M25" s="56">
        <f>K25+L25</f>
        <v>430000</v>
      </c>
      <c r="N25" s="58">
        <f t="shared" ref="N25:AA25" si="17">SUMIFS(N$3:N$78,$D$3:$D$78,"&gt;="&amp;$K25,$D$3:$D$78,"&lt;"&amp;$M25)</f>
        <v>12006000</v>
      </c>
      <c r="O25" s="58">
        <f t="shared" si="17"/>
        <v>183779.26</v>
      </c>
      <c r="P25" s="58">
        <f t="shared" si="17"/>
        <v>429872.22</v>
      </c>
      <c r="Q25" s="58">
        <f t="shared" si="17"/>
        <v>566660.56000000006</v>
      </c>
      <c r="R25" s="58">
        <f t="shared" si="17"/>
        <v>968123.75</v>
      </c>
      <c r="S25" s="58">
        <f t="shared" si="17"/>
        <v>1028659.61</v>
      </c>
      <c r="T25" s="58">
        <f t="shared" si="17"/>
        <v>956757.93</v>
      </c>
      <c r="U25" s="58">
        <f t="shared" si="17"/>
        <v>1054636.23</v>
      </c>
      <c r="V25" s="58">
        <f t="shared" si="17"/>
        <v>1132291.04</v>
      </c>
      <c r="W25" s="58">
        <f t="shared" si="17"/>
        <v>1218338.3899999999</v>
      </c>
      <c r="X25" s="58">
        <f t="shared" si="17"/>
        <v>1329306.79</v>
      </c>
      <c r="Y25" s="58">
        <f t="shared" si="17"/>
        <v>1389466.91</v>
      </c>
      <c r="Z25" s="58">
        <f t="shared" si="17"/>
        <v>1646209.05</v>
      </c>
      <c r="AA25" s="58">
        <f t="shared" si="17"/>
        <v>11904101.74</v>
      </c>
      <c r="AB25" s="59">
        <f t="shared" si="11"/>
        <v>99.15</v>
      </c>
      <c r="AC25" s="60">
        <f>SUMIFS(AC$3:AC$78,$D$3:$D$78,"&gt;="&amp;$K25,$D$3:$D$78,"&lt;"&amp;$M25)</f>
        <v>101898.26</v>
      </c>
    </row>
    <row r="26" spans="1:29" hidden="1" x14ac:dyDescent="0.25">
      <c r="A26" s="48">
        <f>TRUNC(E27/L26)</f>
        <v>421</v>
      </c>
      <c r="B26" s="16"/>
      <c r="C26" s="17"/>
      <c r="D26" s="61">
        <f>IF(ISERROR($K26),"KONTO",$K26)</f>
        <v>421000</v>
      </c>
      <c r="E26" s="61" t="str">
        <f>IF(ISERROR(VLOOKUP(D26,KontniPlan,2,FALSE)),"ОПИС КОНТА",VLOOKUP(D26,KontniPlan,2,FALSE))</f>
        <v>СТАЛНИ ТРОШКОВИ</v>
      </c>
      <c r="F26" s="25"/>
      <c r="G26" s="28"/>
      <c r="H26" s="28"/>
      <c r="I26" s="94">
        <f>A26</f>
        <v>421</v>
      </c>
      <c r="J26" s="95">
        <v>3</v>
      </c>
      <c r="K26" s="62">
        <f>A26*L26</f>
        <v>421000</v>
      </c>
      <c r="L26" s="63">
        <v>1000</v>
      </c>
      <c r="M26" s="62">
        <f>K26+L26</f>
        <v>422000</v>
      </c>
      <c r="N26" s="64">
        <f t="shared" ref="N26:AA26" si="18">SUMIFS(N$3:N$78,$E$3:$E$78,"&gt;="&amp;$K26,$E$3:$E$78,"&lt;"&amp;$M26)</f>
        <v>1967000</v>
      </c>
      <c r="O26" s="64">
        <f t="shared" si="18"/>
        <v>165857.26</v>
      </c>
      <c r="P26" s="64">
        <f t="shared" si="18"/>
        <v>140837.43</v>
      </c>
      <c r="Q26" s="64">
        <f t="shared" si="18"/>
        <v>139373.49</v>
      </c>
      <c r="R26" s="64">
        <f t="shared" si="18"/>
        <v>221581.55</v>
      </c>
      <c r="S26" s="64">
        <f t="shared" si="18"/>
        <v>159955.01</v>
      </c>
      <c r="T26" s="64">
        <f t="shared" si="18"/>
        <v>155955.14000000001</v>
      </c>
      <c r="U26" s="64">
        <f t="shared" si="18"/>
        <v>153824.94</v>
      </c>
      <c r="V26" s="64">
        <f t="shared" si="18"/>
        <v>156813.56</v>
      </c>
      <c r="W26" s="64">
        <f t="shared" si="18"/>
        <v>206463.31</v>
      </c>
      <c r="X26" s="64">
        <f t="shared" si="18"/>
        <v>163862.76999999999</v>
      </c>
      <c r="Y26" s="64">
        <f t="shared" si="18"/>
        <v>140485.73000000001</v>
      </c>
      <c r="Z26" s="64">
        <f t="shared" si="18"/>
        <v>142012.04</v>
      </c>
      <c r="AA26" s="64">
        <f t="shared" si="18"/>
        <v>1947022.23</v>
      </c>
      <c r="AB26" s="65">
        <f t="shared" si="11"/>
        <v>98.98</v>
      </c>
      <c r="AC26" s="66">
        <f>SUMIFS(AC$3:AC$78,$E$3:$E$78,"&gt;="&amp;$K26,$E$3:$E$78,"&lt;"&amp;$M26)</f>
        <v>19977.77</v>
      </c>
    </row>
    <row r="27" spans="1:29" x14ac:dyDescent="0.25">
      <c r="A27" s="48">
        <f>TRUNC(F28/L27)</f>
        <v>4212</v>
      </c>
      <c r="B27" s="16"/>
      <c r="C27" s="17"/>
      <c r="D27" s="18"/>
      <c r="E27" s="67">
        <f>IF($K27=0,"KONTO",$K27)</f>
        <v>421200</v>
      </c>
      <c r="F27" s="67" t="str">
        <f>IF(ISERROR(VLOOKUP(VALUE(E27&amp;""),KontniPlan,2,FALSE)),"Opis konta",VLOOKUP(VALUE(E27&amp;""),KontniPlan,2,FALSE))</f>
        <v>Енергетске услуге</v>
      </c>
      <c r="G27" s="29"/>
      <c r="H27" s="29"/>
      <c r="I27" s="96">
        <f>A27</f>
        <v>4212</v>
      </c>
      <c r="J27" s="97">
        <v>4</v>
      </c>
      <c r="K27" s="68">
        <f>A27*L27</f>
        <v>421200</v>
      </c>
      <c r="L27" s="69">
        <v>100</v>
      </c>
      <c r="M27" s="68">
        <f>K27+L27</f>
        <v>421300</v>
      </c>
      <c r="N27" s="70">
        <f t="shared" ref="N27:AA27" si="19">SUMIFS(N$3:N$78,$F$3:$F$78,"&gt;="&amp;$K27,$F$3:$F$78,"&lt;"&amp;$M27)</f>
        <v>772000</v>
      </c>
      <c r="O27" s="70">
        <f t="shared" si="19"/>
        <v>55463.25</v>
      </c>
      <c r="P27" s="70">
        <f t="shared" si="19"/>
        <v>61255.040000000001</v>
      </c>
      <c r="Q27" s="70">
        <f t="shared" si="19"/>
        <v>55638.2</v>
      </c>
      <c r="R27" s="70">
        <f t="shared" si="19"/>
        <v>60003.85</v>
      </c>
      <c r="S27" s="70">
        <f t="shared" si="19"/>
        <v>57941.279999999999</v>
      </c>
      <c r="T27" s="70">
        <f t="shared" si="19"/>
        <v>65836.289999999994</v>
      </c>
      <c r="U27" s="70">
        <f t="shared" si="19"/>
        <v>68900.350000000006</v>
      </c>
      <c r="V27" s="70">
        <f t="shared" si="19"/>
        <v>69712.97</v>
      </c>
      <c r="W27" s="70">
        <f t="shared" si="19"/>
        <v>56271.7</v>
      </c>
      <c r="X27" s="70">
        <f t="shared" si="19"/>
        <v>83216.14</v>
      </c>
      <c r="Y27" s="70">
        <f t="shared" si="19"/>
        <v>65787.350000000006</v>
      </c>
      <c r="Z27" s="70">
        <f t="shared" si="19"/>
        <v>63711.519999999997</v>
      </c>
      <c r="AA27" s="70">
        <f t="shared" si="19"/>
        <v>763737.94</v>
      </c>
      <c r="AB27" s="71">
        <f t="shared" si="11"/>
        <v>98.93</v>
      </c>
      <c r="AC27" s="72">
        <f>SUMIFS(AC$3:AC$78,$F$3:$F$78,"&gt;="&amp;$K27,$F$3:$F$78,"&lt;"&amp;$M27)</f>
        <v>8262.06</v>
      </c>
    </row>
    <row r="28" spans="1:29" s="6" customFormat="1" x14ac:dyDescent="0.25">
      <c r="A28" s="30"/>
      <c r="B28" s="14"/>
      <c r="C28" s="15"/>
      <c r="D28" s="14"/>
      <c r="E28" s="14"/>
      <c r="F28" s="3">
        <v>421211</v>
      </c>
      <c r="G28" s="73" t="str">
        <f>IF(ISERROR(VLOOKUP(VALUE(F28&amp;""),KontniPlan,2,FALSE)),"Opis konta",VLOOKUP(VALUE(F28&amp;""),KontniPlan,2,FALSE))</f>
        <v>Услуге за електричну енергију</v>
      </c>
      <c r="H28" s="35"/>
      <c r="I28" s="98">
        <f>F28</f>
        <v>421211</v>
      </c>
      <c r="J28" s="99">
        <v>6</v>
      </c>
      <c r="K28" s="31"/>
      <c r="L28" s="74"/>
      <c r="M28" s="31"/>
      <c r="N28" s="4">
        <v>440000</v>
      </c>
      <c r="O28" s="4">
        <v>26696.84</v>
      </c>
      <c r="P28" s="5">
        <v>32488.63</v>
      </c>
      <c r="Q28" s="4">
        <v>29748.43</v>
      </c>
      <c r="R28" s="4">
        <v>31237.439999999999</v>
      </c>
      <c r="S28" s="4">
        <v>32051.51</v>
      </c>
      <c r="T28" s="4">
        <v>38508.199999999997</v>
      </c>
      <c r="U28" s="4">
        <v>41572.26</v>
      </c>
      <c r="V28" s="4">
        <v>42384.88</v>
      </c>
      <c r="W28" s="4">
        <v>28943.61</v>
      </c>
      <c r="X28" s="4">
        <v>55888.05</v>
      </c>
      <c r="Y28" s="4">
        <v>38459.26</v>
      </c>
      <c r="Z28" s="4">
        <v>36383.43</v>
      </c>
      <c r="AA28" s="75">
        <f>SUM(O28:Z28)</f>
        <v>434362.54</v>
      </c>
      <c r="AB28" s="76">
        <f t="shared" si="11"/>
        <v>98.72</v>
      </c>
      <c r="AC28" s="77">
        <f>N28-AA28</f>
        <v>5637.46</v>
      </c>
    </row>
    <row r="29" spans="1:29" s="6" customFormat="1" x14ac:dyDescent="0.25">
      <c r="A29" s="30"/>
      <c r="B29" s="14"/>
      <c r="C29" s="15"/>
      <c r="D29" s="14"/>
      <c r="E29" s="14"/>
      <c r="F29" s="13">
        <v>421225</v>
      </c>
      <c r="G29" s="73" t="str">
        <f>IF(ISERROR(VLOOKUP(VALUE(F29&amp;""),KontniPlan,2,FALSE)),"Opis konta",VLOOKUP(VALUE(F29&amp;""),KontniPlan,2,FALSE))</f>
        <v>Централно грејање</v>
      </c>
      <c r="H29" s="35"/>
      <c r="I29" s="98">
        <f>F29</f>
        <v>421225</v>
      </c>
      <c r="J29" s="99">
        <v>6</v>
      </c>
      <c r="K29" s="31"/>
      <c r="L29" s="74"/>
      <c r="M29" s="31"/>
      <c r="N29" s="4">
        <v>332000</v>
      </c>
      <c r="O29" s="4">
        <v>28766.41</v>
      </c>
      <c r="P29" s="5">
        <v>28766.41</v>
      </c>
      <c r="Q29" s="4">
        <v>25889.77</v>
      </c>
      <c r="R29" s="4">
        <v>28766.41</v>
      </c>
      <c r="S29" s="4">
        <v>25889.77</v>
      </c>
      <c r="T29" s="4">
        <v>27328.09</v>
      </c>
      <c r="U29" s="4">
        <v>27328.09</v>
      </c>
      <c r="V29" s="4">
        <v>27328.09</v>
      </c>
      <c r="W29" s="4">
        <v>27328.09</v>
      </c>
      <c r="X29" s="4">
        <v>27328.09</v>
      </c>
      <c r="Y29" s="4">
        <v>27328.09</v>
      </c>
      <c r="Z29" s="4">
        <v>27328.09</v>
      </c>
      <c r="AA29" s="75">
        <f>SUM(O29:Z29)</f>
        <v>329375.40000000002</v>
      </c>
      <c r="AB29" s="76">
        <f t="shared" si="11"/>
        <v>99.21</v>
      </c>
      <c r="AC29" s="77">
        <f>N29-AA29</f>
        <v>2624.6</v>
      </c>
    </row>
    <row r="30" spans="1:29" x14ac:dyDescent="0.25">
      <c r="A30" s="48">
        <f>TRUNC(F31/L30)</f>
        <v>4213</v>
      </c>
      <c r="B30" s="16"/>
      <c r="C30" s="17"/>
      <c r="D30" s="18"/>
      <c r="E30" s="67">
        <f>IF($K30=0,"KONTO",$K30)</f>
        <v>421300</v>
      </c>
      <c r="F30" s="67" t="str">
        <f>IF(ISERROR(VLOOKUP(VALUE(E30&amp;""),KontniPlan,2,FALSE)),"Opis konta",VLOOKUP(VALUE(E30&amp;""),KontniPlan,2,FALSE))</f>
        <v>Комуналне услуге</v>
      </c>
      <c r="G30" s="29"/>
      <c r="H30" s="29"/>
      <c r="I30" s="96">
        <f>A30</f>
        <v>4213</v>
      </c>
      <c r="J30" s="97">
        <v>4</v>
      </c>
      <c r="K30" s="68">
        <f>A30*L30</f>
        <v>421300</v>
      </c>
      <c r="L30" s="69">
        <v>100</v>
      </c>
      <c r="M30" s="68">
        <f>K30+L30</f>
        <v>421400</v>
      </c>
      <c r="N30" s="70">
        <f t="shared" ref="N30:AA30" si="20">SUMIFS(N$3:N$78,$F$3:$F$78,"&gt;="&amp;$K30,$F$3:$F$78,"&lt;"&amp;$M30)</f>
        <v>67000</v>
      </c>
      <c r="O30" s="70">
        <f t="shared" si="20"/>
        <v>5371.56</v>
      </c>
      <c r="P30" s="70">
        <f t="shared" si="20"/>
        <v>3285.54</v>
      </c>
      <c r="Q30" s="70">
        <f t="shared" si="20"/>
        <v>3284.51</v>
      </c>
      <c r="R30" s="70">
        <f t="shared" si="20"/>
        <v>3284.51</v>
      </c>
      <c r="S30" s="70">
        <f t="shared" si="20"/>
        <v>11010.6</v>
      </c>
      <c r="T30" s="70">
        <f t="shared" si="20"/>
        <v>8921.5499999999993</v>
      </c>
      <c r="U30" s="70">
        <f t="shared" si="20"/>
        <v>3284.51</v>
      </c>
      <c r="V30" s="70">
        <f t="shared" si="20"/>
        <v>3284.51</v>
      </c>
      <c r="W30" s="70">
        <f t="shared" si="20"/>
        <v>3284.51</v>
      </c>
      <c r="X30" s="70">
        <f t="shared" si="20"/>
        <v>9277.5400000000009</v>
      </c>
      <c r="Y30" s="70">
        <f t="shared" si="20"/>
        <v>3284.51</v>
      </c>
      <c r="Z30" s="70">
        <f t="shared" si="20"/>
        <v>8742.81</v>
      </c>
      <c r="AA30" s="70">
        <f t="shared" si="20"/>
        <v>66316.66</v>
      </c>
      <c r="AB30" s="71">
        <f t="shared" si="11"/>
        <v>98.98</v>
      </c>
      <c r="AC30" s="72">
        <f>SUMIFS(AC$3:AC$78,$F$3:$F$78,"&gt;="&amp;$K30,$F$3:$F$78,"&lt;"&amp;$M30)</f>
        <v>683.34</v>
      </c>
    </row>
    <row r="31" spans="1:29" s="6" customFormat="1" x14ac:dyDescent="0.25">
      <c r="A31" s="30"/>
      <c r="B31" s="14"/>
      <c r="C31" s="15"/>
      <c r="D31" s="14"/>
      <c r="E31" s="14"/>
      <c r="F31" s="3">
        <v>421311</v>
      </c>
      <c r="G31" s="73" t="str">
        <f>IF(ISERROR(VLOOKUP(VALUE(F31&amp;""),KontniPlan,2,FALSE)),"Opis konta",VLOOKUP(VALUE(F31&amp;""),KontniPlan,2,FALSE))</f>
        <v>Услуге водовода и канализације</v>
      </c>
      <c r="H31" s="35"/>
      <c r="I31" s="98">
        <f>F31</f>
        <v>421311</v>
      </c>
      <c r="J31" s="99">
        <v>6</v>
      </c>
      <c r="K31" s="31"/>
      <c r="L31" s="74"/>
      <c r="M31" s="31"/>
      <c r="N31" s="4">
        <v>27000</v>
      </c>
      <c r="O31" s="4">
        <v>2087.0500000000002</v>
      </c>
      <c r="P31" s="5"/>
      <c r="Q31" s="4"/>
      <c r="R31" s="4"/>
      <c r="S31" s="88">
        <v>7724.11</v>
      </c>
      <c r="T31" s="4">
        <v>5637.04</v>
      </c>
      <c r="U31" s="4"/>
      <c r="V31" s="4"/>
      <c r="W31" s="4"/>
      <c r="X31" s="4">
        <v>5993.03</v>
      </c>
      <c r="Y31" s="4">
        <v>0</v>
      </c>
      <c r="Z31" s="4">
        <v>5458.3</v>
      </c>
      <c r="AA31" s="75">
        <f>SUM(O31:Z31)</f>
        <v>26899.53</v>
      </c>
      <c r="AB31" s="76">
        <f t="shared" si="11"/>
        <v>99.63</v>
      </c>
      <c r="AC31" s="77">
        <f>N31-AA31</f>
        <v>100.47</v>
      </c>
    </row>
    <row r="32" spans="1:29" s="6" customFormat="1" x14ac:dyDescent="0.25">
      <c r="A32" s="30"/>
      <c r="B32" s="14"/>
      <c r="C32" s="15"/>
      <c r="D32" s="14"/>
      <c r="E32" s="14"/>
      <c r="F32" s="3">
        <v>421324</v>
      </c>
      <c r="G32" s="73" t="str">
        <f>IF(ISERROR(VLOOKUP(VALUE(F32&amp;""),KontniPlan,2,FALSE)),"Opis konta",VLOOKUP(VALUE(F32&amp;""),KontniPlan,2,FALSE))</f>
        <v>Одвоз отпада</v>
      </c>
      <c r="H32" s="35"/>
      <c r="I32" s="98">
        <f>F32</f>
        <v>421324</v>
      </c>
      <c r="J32" s="99">
        <v>6</v>
      </c>
      <c r="K32" s="31"/>
      <c r="L32" s="74"/>
      <c r="M32" s="31"/>
      <c r="N32" s="4">
        <v>40000</v>
      </c>
      <c r="O32" s="4">
        <v>3284.51</v>
      </c>
      <c r="P32" s="5">
        <v>3285.54</v>
      </c>
      <c r="Q32" s="4">
        <v>3284.51</v>
      </c>
      <c r="R32" s="4">
        <v>3284.51</v>
      </c>
      <c r="S32" s="4">
        <v>3286.49</v>
      </c>
      <c r="T32" s="4">
        <v>3284.51</v>
      </c>
      <c r="U32" s="4">
        <v>3284.51</v>
      </c>
      <c r="V32" s="4">
        <v>3284.51</v>
      </c>
      <c r="W32" s="4">
        <v>3284.51</v>
      </c>
      <c r="X32" s="4">
        <v>3284.51</v>
      </c>
      <c r="Y32" s="4">
        <v>3284.51</v>
      </c>
      <c r="Z32" s="4">
        <v>3284.51</v>
      </c>
      <c r="AA32" s="75">
        <f>SUM(O32:Z32)</f>
        <v>39417.129999999997</v>
      </c>
      <c r="AB32" s="76">
        <f t="shared" si="11"/>
        <v>98.54</v>
      </c>
      <c r="AC32" s="77">
        <f>N32-AA32</f>
        <v>582.87</v>
      </c>
    </row>
    <row r="33" spans="1:29" x14ac:dyDescent="0.25">
      <c r="A33" s="48">
        <f>TRUNC(F34/L33)</f>
        <v>4214</v>
      </c>
      <c r="B33" s="16"/>
      <c r="C33" s="17"/>
      <c r="D33" s="18"/>
      <c r="E33" s="67">
        <f>IF($K33=0,"KONTO",$K33)</f>
        <v>421400</v>
      </c>
      <c r="F33" s="67" t="str">
        <f>IF(ISERROR(VLOOKUP(VALUE(E33&amp;""),KontniPlan,2,FALSE)),"Opis konta",VLOOKUP(VALUE(E33&amp;""),KontniPlan,2,FALSE))</f>
        <v>Услуге комуникација</v>
      </c>
      <c r="G33" s="29"/>
      <c r="H33" s="29"/>
      <c r="I33" s="96">
        <f>A33</f>
        <v>4214</v>
      </c>
      <c r="J33" s="97">
        <v>4</v>
      </c>
      <c r="K33" s="68">
        <f>A33*L33</f>
        <v>421400</v>
      </c>
      <c r="L33" s="69">
        <v>100</v>
      </c>
      <c r="M33" s="68">
        <f>K33+L33</f>
        <v>421500</v>
      </c>
      <c r="N33" s="70">
        <f t="shared" ref="N33:AA33" si="21">SUMIFS(N$3:N$78,$F$3:$F$78,"&gt;="&amp;$K33,$F$3:$F$78,"&lt;"&amp;$M33)</f>
        <v>1017000</v>
      </c>
      <c r="O33" s="70">
        <f t="shared" si="21"/>
        <v>105022.45</v>
      </c>
      <c r="P33" s="70">
        <f t="shared" si="21"/>
        <v>76296.850000000006</v>
      </c>
      <c r="Q33" s="70">
        <f t="shared" si="21"/>
        <v>80450.78</v>
      </c>
      <c r="R33" s="70">
        <f t="shared" si="21"/>
        <v>82981.350000000006</v>
      </c>
      <c r="S33" s="70">
        <f t="shared" si="21"/>
        <v>91003.13</v>
      </c>
      <c r="T33" s="70">
        <f t="shared" si="21"/>
        <v>81197.3</v>
      </c>
      <c r="U33" s="70">
        <f t="shared" si="21"/>
        <v>81640.08</v>
      </c>
      <c r="V33" s="70">
        <f t="shared" si="21"/>
        <v>83816.08</v>
      </c>
      <c r="W33" s="70">
        <f t="shared" si="21"/>
        <v>112164.78</v>
      </c>
      <c r="X33" s="70">
        <f t="shared" si="21"/>
        <v>71369.09</v>
      </c>
      <c r="Y33" s="70">
        <f t="shared" si="21"/>
        <v>71413.87</v>
      </c>
      <c r="Z33" s="70">
        <f t="shared" si="21"/>
        <v>69557.710000000006</v>
      </c>
      <c r="AA33" s="70">
        <f t="shared" si="21"/>
        <v>1006913.47</v>
      </c>
      <c r="AB33" s="71">
        <f t="shared" si="11"/>
        <v>99.01</v>
      </c>
      <c r="AC33" s="72">
        <f>SUMIFS(AC$3:AC$78,$F$3:$F$78,"&gt;="&amp;$K33,$F$3:$F$78,"&lt;"&amp;$M33)</f>
        <v>10086.530000000001</v>
      </c>
    </row>
    <row r="34" spans="1:29" s="6" customFormat="1" x14ac:dyDescent="0.25">
      <c r="A34" s="30"/>
      <c r="B34" s="14"/>
      <c r="C34" s="15"/>
      <c r="D34" s="14"/>
      <c r="E34" s="14"/>
      <c r="F34" s="13">
        <v>421411</v>
      </c>
      <c r="G34" s="73" t="str">
        <f>IF(ISERROR(VLOOKUP(VALUE(F34&amp;""),KontniPlan,2,FALSE)),"Opis konta",VLOOKUP(VALUE(F34&amp;""),KontniPlan,2,FALSE))</f>
        <v>Телефон, телекс и телефакс</v>
      </c>
      <c r="H34" s="35"/>
      <c r="I34" s="98">
        <f>F34</f>
        <v>421411</v>
      </c>
      <c r="J34" s="99">
        <v>6</v>
      </c>
      <c r="K34" s="31"/>
      <c r="L34" s="74"/>
      <c r="M34" s="31"/>
      <c r="N34" s="4">
        <v>376000</v>
      </c>
      <c r="O34" s="4">
        <v>30788.26</v>
      </c>
      <c r="P34" s="5">
        <v>32265.43</v>
      </c>
      <c r="Q34" s="4">
        <v>28988.16</v>
      </c>
      <c r="R34" s="4">
        <v>31385.35</v>
      </c>
      <c r="S34" s="4">
        <v>31656.73</v>
      </c>
      <c r="T34" s="4">
        <v>29571.7</v>
      </c>
      <c r="U34" s="4">
        <v>29212.080000000002</v>
      </c>
      <c r="V34" s="4">
        <v>32432.58</v>
      </c>
      <c r="W34" s="4">
        <v>31856.14</v>
      </c>
      <c r="X34" s="4">
        <v>30175.14</v>
      </c>
      <c r="Y34" s="4">
        <v>30794.62</v>
      </c>
      <c r="Z34" s="4">
        <v>29488.22</v>
      </c>
      <c r="AA34" s="75">
        <f>SUM(O34:Z34)</f>
        <v>368614.41</v>
      </c>
      <c r="AB34" s="76">
        <f t="shared" si="11"/>
        <v>98.04</v>
      </c>
      <c r="AC34" s="77">
        <f>N34-AA34</f>
        <v>7385.59</v>
      </c>
    </row>
    <row r="35" spans="1:29" s="6" customFormat="1" x14ac:dyDescent="0.25">
      <c r="A35" s="30"/>
      <c r="B35" s="14"/>
      <c r="C35" s="15"/>
      <c r="D35" s="14"/>
      <c r="E35" s="14"/>
      <c r="F35" s="3">
        <v>421412</v>
      </c>
      <c r="G35" s="73" t="str">
        <f>IF(ISERROR(VLOOKUP(VALUE(F35&amp;""),KontniPlan,2,FALSE)),"Opis konta",VLOOKUP(VALUE(F35&amp;""),KontniPlan,2,FALSE))</f>
        <v>Интернет и слично</v>
      </c>
      <c r="H35" s="35"/>
      <c r="I35" s="98">
        <f>F35</f>
        <v>421412</v>
      </c>
      <c r="J35" s="99">
        <v>6</v>
      </c>
      <c r="K35" s="31"/>
      <c r="L35" s="74"/>
      <c r="M35" s="31"/>
      <c r="N35" s="88">
        <v>558000</v>
      </c>
      <c r="O35" s="4">
        <v>46428</v>
      </c>
      <c r="P35" s="5">
        <v>46428</v>
      </c>
      <c r="Q35" s="4">
        <v>46428</v>
      </c>
      <c r="R35" s="4">
        <v>46428</v>
      </c>
      <c r="S35" s="4">
        <v>46428</v>
      </c>
      <c r="T35" s="4">
        <v>46428</v>
      </c>
      <c r="U35" s="4">
        <v>46428</v>
      </c>
      <c r="V35" s="4">
        <v>46428</v>
      </c>
      <c r="W35" s="4">
        <v>46428</v>
      </c>
      <c r="X35" s="4">
        <v>46428</v>
      </c>
      <c r="Y35" s="4">
        <v>46428</v>
      </c>
      <c r="Z35" s="4">
        <v>46441.99</v>
      </c>
      <c r="AA35" s="75">
        <f>SUM(O35:Z35)</f>
        <v>557149.99</v>
      </c>
      <c r="AB35" s="76">
        <f t="shared" si="11"/>
        <v>99.85</v>
      </c>
      <c r="AC35" s="77">
        <f>N35-AA35</f>
        <v>850.01</v>
      </c>
    </row>
    <row r="36" spans="1:29" s="6" customFormat="1" x14ac:dyDescent="0.25">
      <c r="A36" s="30"/>
      <c r="B36" s="14"/>
      <c r="C36" s="15"/>
      <c r="D36" s="14"/>
      <c r="E36" s="14"/>
      <c r="F36" s="3">
        <v>421414</v>
      </c>
      <c r="G36" s="73" t="str">
        <f>IF(ISERROR(VLOOKUP(VALUE(F36&amp;""),KontniPlan,2,FALSE)),"Opis konta",VLOOKUP(VALUE(F36&amp;""),KontniPlan,2,FALSE))</f>
        <v>Услуге мобилног телефона</v>
      </c>
      <c r="H36" s="35"/>
      <c r="I36" s="98">
        <f>F36</f>
        <v>421414</v>
      </c>
      <c r="J36" s="99">
        <v>6</v>
      </c>
      <c r="K36" s="31"/>
      <c r="L36" s="74"/>
      <c r="M36" s="31"/>
      <c r="N36" s="4">
        <v>60000</v>
      </c>
      <c r="O36" s="4">
        <v>13411.19</v>
      </c>
      <c r="P36" s="5">
        <v>-2396.58</v>
      </c>
      <c r="Q36" s="4">
        <v>5034.62</v>
      </c>
      <c r="R36" s="4">
        <v>5168</v>
      </c>
      <c r="S36" s="4">
        <v>5108.3999999999996</v>
      </c>
      <c r="T36" s="4">
        <v>5197.6000000000004</v>
      </c>
      <c r="U36" s="4">
        <v>6000</v>
      </c>
      <c r="V36" s="4">
        <v>4955.5</v>
      </c>
      <c r="W36" s="4">
        <v>33880.639999999999</v>
      </c>
      <c r="X36" s="4">
        <v>-5234.05</v>
      </c>
      <c r="Y36" s="4">
        <v>-5808.75</v>
      </c>
      <c r="Z36" s="4">
        <v>-6372.5</v>
      </c>
      <c r="AA36" s="75">
        <f>SUM(O36:Z36)</f>
        <v>58944.07</v>
      </c>
      <c r="AB36" s="76">
        <f t="shared" si="11"/>
        <v>98.24</v>
      </c>
      <c r="AC36" s="77">
        <f>N36-AA36</f>
        <v>1055.93</v>
      </c>
    </row>
    <row r="37" spans="1:29" s="6" customFormat="1" x14ac:dyDescent="0.25">
      <c r="A37" s="30"/>
      <c r="B37" s="14"/>
      <c r="C37" s="15"/>
      <c r="D37" s="14"/>
      <c r="E37" s="14"/>
      <c r="F37" s="3">
        <v>421429</v>
      </c>
      <c r="G37" s="73" t="str">
        <f>IF(ISERROR(VLOOKUP(VALUE(F37&amp;""),KontniPlan,2,FALSE)),"Opis konta",VLOOKUP(VALUE(F37&amp;""),KontniPlan,2,FALSE))</f>
        <v>Остале ПТТ услуге</v>
      </c>
      <c r="H37" s="35"/>
      <c r="I37" s="98">
        <f>F37</f>
        <v>421429</v>
      </c>
      <c r="J37" s="99">
        <v>6</v>
      </c>
      <c r="K37" s="31"/>
      <c r="L37" s="74"/>
      <c r="M37" s="31"/>
      <c r="N37" s="4">
        <v>23000</v>
      </c>
      <c r="O37" s="4">
        <v>14395</v>
      </c>
      <c r="P37" s="5"/>
      <c r="Q37" s="4"/>
      <c r="R37" s="4"/>
      <c r="S37" s="4">
        <v>7810</v>
      </c>
      <c r="T37" s="4"/>
      <c r="U37" s="4"/>
      <c r="V37" s="4"/>
      <c r="W37" s="4"/>
      <c r="X37" s="4">
        <v>0</v>
      </c>
      <c r="Y37" s="4">
        <v>0</v>
      </c>
      <c r="Z37" s="4">
        <v>0</v>
      </c>
      <c r="AA37" s="75">
        <f>SUM(O37:Z37)</f>
        <v>22205</v>
      </c>
      <c r="AB37" s="76">
        <f t="shared" si="11"/>
        <v>96.54</v>
      </c>
      <c r="AC37" s="77">
        <f>N37-AA37</f>
        <v>795</v>
      </c>
    </row>
    <row r="38" spans="1:29" x14ac:dyDescent="0.25">
      <c r="A38" s="48">
        <f>TRUNC(F39/L38)</f>
        <v>4215</v>
      </c>
      <c r="B38" s="16"/>
      <c r="C38" s="17"/>
      <c r="D38" s="18"/>
      <c r="E38" s="67">
        <f>IF($K38=0,"KONTO",$K38)</f>
        <v>421500</v>
      </c>
      <c r="F38" s="67" t="str">
        <f>IF(ISERROR(VLOOKUP(VALUE(E38&amp;""),KontniPlan,2,FALSE)),"Opis konta",VLOOKUP(VALUE(E38&amp;""),KontniPlan,2,FALSE))</f>
        <v>Трошкови осигурања</v>
      </c>
      <c r="G38" s="29"/>
      <c r="H38" s="29"/>
      <c r="I38" s="96">
        <f>A38</f>
        <v>4215</v>
      </c>
      <c r="J38" s="97">
        <v>4</v>
      </c>
      <c r="K38" s="68">
        <f>A38*L38</f>
        <v>421500</v>
      </c>
      <c r="L38" s="69">
        <v>100</v>
      </c>
      <c r="M38" s="68">
        <f>K38+L38</f>
        <v>421600</v>
      </c>
      <c r="N38" s="70">
        <f t="shared" ref="N38:AA38" si="22">SUMIFS(N$3:N$78,$F$3:$F$78,"&gt;="&amp;$K38,$F$3:$F$78,"&lt;"&amp;$M38)</f>
        <v>111000</v>
      </c>
      <c r="O38" s="70">
        <f t="shared" si="22"/>
        <v>0</v>
      </c>
      <c r="P38" s="70">
        <f t="shared" si="22"/>
        <v>0</v>
      </c>
      <c r="Q38" s="70">
        <f t="shared" si="22"/>
        <v>0</v>
      </c>
      <c r="R38" s="70">
        <f t="shared" si="22"/>
        <v>75311.839999999997</v>
      </c>
      <c r="S38" s="70">
        <f t="shared" si="22"/>
        <v>0</v>
      </c>
      <c r="T38" s="70">
        <f t="shared" si="22"/>
        <v>0</v>
      </c>
      <c r="U38" s="70">
        <f t="shared" si="22"/>
        <v>0</v>
      </c>
      <c r="V38" s="70">
        <f t="shared" si="22"/>
        <v>0</v>
      </c>
      <c r="W38" s="70">
        <f t="shared" si="22"/>
        <v>34742.32</v>
      </c>
      <c r="X38" s="70">
        <f t="shared" si="22"/>
        <v>0</v>
      </c>
      <c r="Y38" s="70">
        <f t="shared" si="22"/>
        <v>0</v>
      </c>
      <c r="Z38" s="70">
        <f t="shared" si="22"/>
        <v>0</v>
      </c>
      <c r="AA38" s="70">
        <f t="shared" si="22"/>
        <v>110054.16</v>
      </c>
      <c r="AB38" s="71">
        <f t="shared" si="11"/>
        <v>99.15</v>
      </c>
      <c r="AC38" s="72">
        <f>SUMIFS(AC$3:AC$78,$F$3:$F$78,"&gt;="&amp;$K38,$F$3:$F$78,"&lt;"&amp;$M38)</f>
        <v>945.84</v>
      </c>
    </row>
    <row r="39" spans="1:29" s="6" customFormat="1" x14ac:dyDescent="0.25">
      <c r="A39" s="30"/>
      <c r="B39" s="14"/>
      <c r="C39" s="15"/>
      <c r="D39" s="14"/>
      <c r="E39" s="14"/>
      <c r="F39" s="3">
        <v>421513</v>
      </c>
      <c r="G39" s="73" t="str">
        <f>IF(ISERROR(VLOOKUP(VALUE(F39&amp;""),KontniPlan,2,FALSE)),"Opis konta",VLOOKUP(VALUE(F39&amp;""),KontniPlan,2,FALSE))</f>
        <v>Осигурање опреме</v>
      </c>
      <c r="H39" s="35"/>
      <c r="I39" s="98">
        <f>F39</f>
        <v>421513</v>
      </c>
      <c r="J39" s="99">
        <v>6</v>
      </c>
      <c r="K39" s="31"/>
      <c r="L39" s="74"/>
      <c r="M39" s="31"/>
      <c r="N39" s="4">
        <v>35000</v>
      </c>
      <c r="O39" s="4"/>
      <c r="P39" s="5"/>
      <c r="Q39" s="4"/>
      <c r="R39" s="4"/>
      <c r="S39" s="4"/>
      <c r="T39" s="4"/>
      <c r="U39" s="4"/>
      <c r="V39" s="4"/>
      <c r="W39" s="4">
        <v>34742.32</v>
      </c>
      <c r="X39" s="4">
        <v>0</v>
      </c>
      <c r="Y39" s="4">
        <v>0</v>
      </c>
      <c r="Z39" s="4">
        <v>0</v>
      </c>
      <c r="AA39" s="75">
        <f>SUM(O39:Z39)</f>
        <v>34742.32</v>
      </c>
      <c r="AB39" s="76">
        <f t="shared" si="11"/>
        <v>99.26</v>
      </c>
      <c r="AC39" s="77">
        <f>N39-AA39</f>
        <v>257.68</v>
      </c>
    </row>
    <row r="40" spans="1:29" s="6" customFormat="1" x14ac:dyDescent="0.25">
      <c r="A40" s="30"/>
      <c r="B40" s="14"/>
      <c r="C40" s="15"/>
      <c r="D40" s="14"/>
      <c r="E40" s="14"/>
      <c r="F40" s="3">
        <v>421521</v>
      </c>
      <c r="G40" s="73" t="str">
        <f>IF(ISERROR(VLOOKUP(VALUE(F40&amp;""),KontniPlan,2,FALSE)),"Opis konta",VLOOKUP(VALUE(F40&amp;""),KontniPlan,2,FALSE))</f>
        <v>Осигурање запослених у случају несреће на раду</v>
      </c>
      <c r="H40" s="35"/>
      <c r="I40" s="98">
        <f>F40</f>
        <v>421521</v>
      </c>
      <c r="J40" s="99">
        <v>6</v>
      </c>
      <c r="K40" s="31"/>
      <c r="L40" s="74"/>
      <c r="M40" s="31"/>
      <c r="N40" s="4">
        <v>76000</v>
      </c>
      <c r="O40" s="4"/>
      <c r="P40" s="5"/>
      <c r="Q40" s="4"/>
      <c r="R40" s="4">
        <v>75311.839999999997</v>
      </c>
      <c r="S40" s="4"/>
      <c r="T40" s="4"/>
      <c r="U40" s="4"/>
      <c r="V40" s="4"/>
      <c r="W40" s="4"/>
      <c r="X40" s="4">
        <v>0</v>
      </c>
      <c r="Y40" s="4">
        <v>0</v>
      </c>
      <c r="Z40" s="4">
        <v>0</v>
      </c>
      <c r="AA40" s="75">
        <f>SUM(O40:Z40)</f>
        <v>75311.839999999997</v>
      </c>
      <c r="AB40" s="76">
        <f t="shared" si="11"/>
        <v>99.09</v>
      </c>
      <c r="AC40" s="77">
        <f>N40-AA40</f>
        <v>688.16</v>
      </c>
    </row>
    <row r="41" spans="1:29" x14ac:dyDescent="0.25">
      <c r="A41" s="48">
        <f>TRUNC(F42/L41)</f>
        <v>4219</v>
      </c>
      <c r="B41" s="16"/>
      <c r="C41" s="17"/>
      <c r="D41" s="18"/>
      <c r="E41" s="67">
        <f>IF($K41=0,"KONTO",$K41)</f>
        <v>421900</v>
      </c>
      <c r="F41" s="67" t="str">
        <f>IF(ISERROR(VLOOKUP(VALUE(E41&amp;""),KontniPlan,2,FALSE)),"Opis konta",VLOOKUP(VALUE(E41&amp;""),KontniPlan,2,FALSE))</f>
        <v>Остали трошкови</v>
      </c>
      <c r="G41" s="29"/>
      <c r="H41" s="29"/>
      <c r="I41" s="96">
        <f>A41</f>
        <v>4219</v>
      </c>
      <c r="J41" s="97">
        <v>4</v>
      </c>
      <c r="K41" s="68">
        <f>A41*L41</f>
        <v>421900</v>
      </c>
      <c r="L41" s="69">
        <v>100</v>
      </c>
      <c r="M41" s="68">
        <f>K41+L41</f>
        <v>422000</v>
      </c>
      <c r="N41" s="70">
        <f t="shared" ref="N41:AA41" si="23">SUMIFS(N$3:N$78,$F$3:$F$78,"&gt;="&amp;$K41,$F$3:$F$78,"&lt;"&amp;$M41)</f>
        <v>0</v>
      </c>
      <c r="O41" s="70">
        <f t="shared" si="23"/>
        <v>0</v>
      </c>
      <c r="P41" s="70">
        <f t="shared" si="23"/>
        <v>0</v>
      </c>
      <c r="Q41" s="70">
        <f t="shared" si="23"/>
        <v>0</v>
      </c>
      <c r="R41" s="70">
        <f t="shared" si="23"/>
        <v>0</v>
      </c>
      <c r="S41" s="70">
        <f t="shared" si="23"/>
        <v>0</v>
      </c>
      <c r="T41" s="70">
        <f t="shared" si="23"/>
        <v>0</v>
      </c>
      <c r="U41" s="70">
        <f t="shared" si="23"/>
        <v>0</v>
      </c>
      <c r="V41" s="70">
        <f t="shared" si="23"/>
        <v>0</v>
      </c>
      <c r="W41" s="70">
        <f t="shared" si="23"/>
        <v>0</v>
      </c>
      <c r="X41" s="70">
        <f t="shared" si="23"/>
        <v>0</v>
      </c>
      <c r="Y41" s="70">
        <f t="shared" si="23"/>
        <v>0</v>
      </c>
      <c r="Z41" s="70">
        <f t="shared" si="23"/>
        <v>0</v>
      </c>
      <c r="AA41" s="70">
        <f t="shared" si="23"/>
        <v>0</v>
      </c>
      <c r="AB41" s="71" t="str">
        <f t="shared" si="11"/>
        <v/>
      </c>
      <c r="AC41" s="72">
        <f>SUMIFS(AC$3:AC$78,$F$3:$F$78,"&gt;="&amp;$K41,$F$3:$F$78,"&lt;"&amp;$M41)</f>
        <v>0</v>
      </c>
    </row>
    <row r="42" spans="1:29" s="6" customFormat="1" x14ac:dyDescent="0.25">
      <c r="A42" s="30"/>
      <c r="B42" s="14"/>
      <c r="C42" s="15"/>
      <c r="D42" s="14"/>
      <c r="E42" s="14"/>
      <c r="F42" s="3">
        <v>421911</v>
      </c>
      <c r="G42" s="73" t="str">
        <f>IF(ISERROR(VLOOKUP(VALUE(F42&amp;""),KontniPlan,2,FALSE)),"Opis konta",VLOOKUP(VALUE(F42&amp;""),KontniPlan,2,FALSE))</f>
        <v>Радио – телевизијска претплата</v>
      </c>
      <c r="H42" s="35"/>
      <c r="I42" s="98">
        <f>F42</f>
        <v>421911</v>
      </c>
      <c r="J42" s="99">
        <v>6</v>
      </c>
      <c r="K42" s="31"/>
      <c r="L42" s="74"/>
      <c r="M42" s="31"/>
      <c r="N42" s="4">
        <v>0</v>
      </c>
      <c r="O42" s="4"/>
      <c r="P42" s="5"/>
      <c r="Q42" s="4"/>
      <c r="R42" s="4"/>
      <c r="S42" s="4"/>
      <c r="T42" s="4"/>
      <c r="U42" s="4"/>
      <c r="V42" s="4"/>
      <c r="W42" s="4"/>
      <c r="X42" s="4">
        <v>0</v>
      </c>
      <c r="Y42" s="4">
        <v>0</v>
      </c>
      <c r="Z42" s="4">
        <v>0</v>
      </c>
      <c r="AA42" s="75">
        <f>SUM(O42:Z42)</f>
        <v>0</v>
      </c>
      <c r="AB42" s="76" t="str">
        <f t="shared" si="11"/>
        <v/>
      </c>
      <c r="AC42" s="77">
        <f>N42-AA42</f>
        <v>0</v>
      </c>
    </row>
    <row r="43" spans="1:29" hidden="1" x14ac:dyDescent="0.25">
      <c r="A43" s="48">
        <f>TRUNC(E44/L43)</f>
        <v>422</v>
      </c>
      <c r="B43" s="16"/>
      <c r="C43" s="17"/>
      <c r="D43" s="61">
        <f>IF(ISERROR($K43),"KONTO",$K43)</f>
        <v>422000</v>
      </c>
      <c r="E43" s="61" t="str">
        <f>IF(ISERROR(VLOOKUP(D43,KontniPlan,2,FALSE)),"ОПИС КОНТА",VLOOKUP(D43,KontniPlan,2,FALSE))</f>
        <v>ТРОШКОВИ ПУТОВАЊА</v>
      </c>
      <c r="F43" s="25"/>
      <c r="G43" s="28"/>
      <c r="H43" s="28"/>
      <c r="I43" s="94">
        <f>A43</f>
        <v>422</v>
      </c>
      <c r="J43" s="95">
        <v>3</v>
      </c>
      <c r="K43" s="62">
        <f>A43*L43</f>
        <v>422000</v>
      </c>
      <c r="L43" s="63">
        <v>1000</v>
      </c>
      <c r="M43" s="62">
        <f>K43+L43</f>
        <v>423000</v>
      </c>
      <c r="N43" s="64">
        <f t="shared" ref="N43:AA43" si="24">SUMIFS(N$3:N$78,$E$3:$E$78,"&gt;="&amp;$K43,$E$3:$E$78,"&lt;"&amp;$M43)</f>
        <v>177000</v>
      </c>
      <c r="O43" s="64">
        <f t="shared" si="24"/>
        <v>2022</v>
      </c>
      <c r="P43" s="64">
        <f t="shared" si="24"/>
        <v>0</v>
      </c>
      <c r="Q43" s="64">
        <f t="shared" si="24"/>
        <v>0</v>
      </c>
      <c r="R43" s="64">
        <f t="shared" si="24"/>
        <v>2204</v>
      </c>
      <c r="S43" s="64">
        <f t="shared" si="24"/>
        <v>0</v>
      </c>
      <c r="T43" s="64">
        <f t="shared" si="24"/>
        <v>1301.5</v>
      </c>
      <c r="U43" s="64">
        <f t="shared" si="24"/>
        <v>3515</v>
      </c>
      <c r="V43" s="64">
        <f t="shared" si="24"/>
        <v>1738.5</v>
      </c>
      <c r="W43" s="64">
        <f t="shared" si="24"/>
        <v>2726.5</v>
      </c>
      <c r="X43" s="64">
        <f t="shared" si="24"/>
        <v>154694.26999999999</v>
      </c>
      <c r="Y43" s="64">
        <f t="shared" si="24"/>
        <v>820</v>
      </c>
      <c r="Z43" s="64">
        <f t="shared" si="24"/>
        <v>446.5</v>
      </c>
      <c r="AA43" s="64">
        <f t="shared" si="24"/>
        <v>169468.27</v>
      </c>
      <c r="AB43" s="65">
        <f t="shared" si="11"/>
        <v>95.74</v>
      </c>
      <c r="AC43" s="66">
        <f>SUMIFS(AC$3:AC$78,$E$3:$E$78,"&gt;="&amp;$K43,$E$3:$E$78,"&lt;"&amp;$M43)</f>
        <v>7531.73</v>
      </c>
    </row>
    <row r="44" spans="1:29" x14ac:dyDescent="0.25">
      <c r="A44" s="48">
        <f>TRUNC(F45/L44)</f>
        <v>4220</v>
      </c>
      <c r="B44" s="16"/>
      <c r="C44" s="17"/>
      <c r="D44" s="18"/>
      <c r="E44" s="67">
        <f>IF($K44=0,"KONTO",$K44)</f>
        <v>422000</v>
      </c>
      <c r="F44" s="67" t="str">
        <f>IF(ISERROR(VLOOKUP(VALUE(E44&amp;""),KontniPlan,2,FALSE)),"Opis konta",VLOOKUP(VALUE(E44&amp;""),KontniPlan,2,FALSE))</f>
        <v>ТРОШКОВИ ПУТОВАЊА</v>
      </c>
      <c r="G44" s="29"/>
      <c r="H44" s="29"/>
      <c r="I44" s="96">
        <f>A44</f>
        <v>4220</v>
      </c>
      <c r="J44" s="97">
        <v>4</v>
      </c>
      <c r="K44" s="68">
        <f>A44*L44</f>
        <v>422000</v>
      </c>
      <c r="L44" s="69">
        <v>100</v>
      </c>
      <c r="M44" s="68">
        <f>K44+L44</f>
        <v>422100</v>
      </c>
      <c r="N44" s="70">
        <f t="shared" ref="N44:AA44" si="25">SUMIFS(N$3:N$78,$F$3:$F$78,"&gt;="&amp;$K44,$F$3:$F$78,"&lt;"&amp;$M44)</f>
        <v>177000</v>
      </c>
      <c r="O44" s="70">
        <f t="shared" si="25"/>
        <v>2022</v>
      </c>
      <c r="P44" s="70">
        <f t="shared" si="25"/>
        <v>0</v>
      </c>
      <c r="Q44" s="70">
        <f t="shared" si="25"/>
        <v>0</v>
      </c>
      <c r="R44" s="70">
        <f t="shared" si="25"/>
        <v>2204</v>
      </c>
      <c r="S44" s="70">
        <f t="shared" si="25"/>
        <v>0</v>
      </c>
      <c r="T44" s="70">
        <f t="shared" si="25"/>
        <v>1301.5</v>
      </c>
      <c r="U44" s="70">
        <f t="shared" si="25"/>
        <v>3515</v>
      </c>
      <c r="V44" s="70">
        <f t="shared" si="25"/>
        <v>1738.5</v>
      </c>
      <c r="W44" s="70">
        <f t="shared" si="25"/>
        <v>2726.5</v>
      </c>
      <c r="X44" s="70">
        <f t="shared" si="25"/>
        <v>154694.26999999999</v>
      </c>
      <c r="Y44" s="70">
        <f t="shared" si="25"/>
        <v>820</v>
      </c>
      <c r="Z44" s="70">
        <f t="shared" si="25"/>
        <v>446.5</v>
      </c>
      <c r="AA44" s="70">
        <f t="shared" si="25"/>
        <v>169468.27</v>
      </c>
      <c r="AB44" s="71">
        <f t="shared" si="11"/>
        <v>95.74</v>
      </c>
      <c r="AC44" s="72">
        <f>SUMIFS(AC$3:AC$78,$F$3:$F$78,"&gt;="&amp;$K44,$F$3:$F$78,"&lt;"&amp;$M44)</f>
        <v>7531.73</v>
      </c>
    </row>
    <row r="45" spans="1:29" s="6" customFormat="1" x14ac:dyDescent="0.25">
      <c r="A45" s="30"/>
      <c r="B45" s="14"/>
      <c r="C45" s="15"/>
      <c r="D45" s="14"/>
      <c r="E45" s="14"/>
      <c r="F45" s="3">
        <v>422000</v>
      </c>
      <c r="G45" s="73" t="str">
        <f>IF(ISERROR(VLOOKUP(VALUE(F45&amp;""),KontniPlan,2,FALSE)),"Opis konta",VLOOKUP(VALUE(F45&amp;""),KontniPlan,2,FALSE))</f>
        <v>ТРОШКОВИ ПУТОВАЊА</v>
      </c>
      <c r="H45" s="35"/>
      <c r="I45" s="98">
        <f>F45</f>
        <v>422000</v>
      </c>
      <c r="J45" s="99">
        <v>6</v>
      </c>
      <c r="K45" s="31"/>
      <c r="L45" s="74"/>
      <c r="M45" s="31"/>
      <c r="N45" s="4">
        <v>177000</v>
      </c>
      <c r="O45" s="4">
        <v>2022</v>
      </c>
      <c r="P45" s="5"/>
      <c r="Q45" s="4"/>
      <c r="R45" s="4">
        <v>2204</v>
      </c>
      <c r="S45" s="4"/>
      <c r="T45" s="4">
        <v>1301.5</v>
      </c>
      <c r="U45" s="4">
        <v>3515</v>
      </c>
      <c r="V45" s="4">
        <v>1738.5</v>
      </c>
      <c r="W45" s="4">
        <v>2726.5</v>
      </c>
      <c r="X45" s="4">
        <v>154694.26999999999</v>
      </c>
      <c r="Y45" s="4">
        <v>820</v>
      </c>
      <c r="Z45" s="4">
        <v>446.5</v>
      </c>
      <c r="AA45" s="75">
        <f>SUM(O45:Z45)</f>
        <v>169468.27</v>
      </c>
      <c r="AB45" s="76">
        <f t="shared" si="11"/>
        <v>95.74</v>
      </c>
      <c r="AC45" s="77">
        <f>N45-AA45</f>
        <v>7531.73</v>
      </c>
    </row>
    <row r="46" spans="1:29" hidden="1" x14ac:dyDescent="0.25">
      <c r="A46" s="48">
        <f>TRUNC(E47/L46)</f>
        <v>423</v>
      </c>
      <c r="B46" s="16"/>
      <c r="C46" s="17"/>
      <c r="D46" s="61">
        <f>IF(ISERROR($K46),"KONTO",$K46)</f>
        <v>423000</v>
      </c>
      <c r="E46" s="61" t="str">
        <f>IF(ISERROR(VLOOKUP(D46,KontniPlan,2,FALSE)),"ОПИС КОНТА",VLOOKUP(D46,KontniPlan,2,FALSE))</f>
        <v>УСЛУГЕ ПО УГОВОРУ</v>
      </c>
      <c r="F46" s="25"/>
      <c r="G46" s="28"/>
      <c r="H46" s="28"/>
      <c r="I46" s="94">
        <f>A46</f>
        <v>423</v>
      </c>
      <c r="J46" s="95">
        <v>3</v>
      </c>
      <c r="K46" s="62">
        <f>A46*L46</f>
        <v>423000</v>
      </c>
      <c r="L46" s="63">
        <v>1000</v>
      </c>
      <c r="M46" s="62">
        <f>K46+L46</f>
        <v>424000</v>
      </c>
      <c r="N46" s="64">
        <f t="shared" ref="N46:AA46" si="26">SUMIFS(N$3:N$78,$E$3:$E$78,"&gt;="&amp;$K46,$E$3:$E$78,"&lt;"&amp;$M46)</f>
        <v>8424000</v>
      </c>
      <c r="O46" s="64">
        <f t="shared" si="26"/>
        <v>0</v>
      </c>
      <c r="P46" s="64">
        <f t="shared" si="26"/>
        <v>80991.56</v>
      </c>
      <c r="Q46" s="64">
        <f t="shared" si="26"/>
        <v>397333.34</v>
      </c>
      <c r="R46" s="64">
        <f t="shared" si="26"/>
        <v>664848.47</v>
      </c>
      <c r="S46" s="64">
        <f t="shared" si="26"/>
        <v>757380.87</v>
      </c>
      <c r="T46" s="64">
        <f t="shared" si="26"/>
        <v>741623.56</v>
      </c>
      <c r="U46" s="64">
        <f t="shared" si="26"/>
        <v>786956.56</v>
      </c>
      <c r="V46" s="64">
        <f t="shared" si="26"/>
        <v>910556.78</v>
      </c>
      <c r="W46" s="64">
        <f t="shared" si="26"/>
        <v>925500.62</v>
      </c>
      <c r="X46" s="64">
        <f t="shared" si="26"/>
        <v>943536.41</v>
      </c>
      <c r="Y46" s="64">
        <f t="shared" si="26"/>
        <v>1096316.1399999999</v>
      </c>
      <c r="Z46" s="64">
        <f t="shared" si="26"/>
        <v>1117358.1000000001</v>
      </c>
      <c r="AA46" s="64">
        <f t="shared" si="26"/>
        <v>8422402.4100000001</v>
      </c>
      <c r="AB46" s="65">
        <f t="shared" si="11"/>
        <v>99.98</v>
      </c>
      <c r="AC46" s="66">
        <f>SUMIFS(AC$3:AC$78,$E$3:$E$78,"&gt;="&amp;$K46,$E$3:$E$78,"&lt;"&amp;$M46)</f>
        <v>1597.59</v>
      </c>
    </row>
    <row r="47" spans="1:29" x14ac:dyDescent="0.25">
      <c r="A47" s="48">
        <f>TRUNC(F48/L47)</f>
        <v>4233</v>
      </c>
      <c r="B47" s="16"/>
      <c r="C47" s="17"/>
      <c r="D47" s="18"/>
      <c r="E47" s="67">
        <f>IF($K47=0,"KONTO",$K47)</f>
        <v>423300</v>
      </c>
      <c r="F47" s="67" t="str">
        <f>IF(ISERROR(VLOOKUP(VALUE(E47&amp;""),KontniPlan,2,FALSE)),"Opis konta",VLOOKUP(VALUE(E47&amp;""),KontniPlan,2,FALSE))</f>
        <v>Услуге образовања и усавршавања запослених</v>
      </c>
      <c r="G47" s="29"/>
      <c r="H47" s="29"/>
      <c r="I47" s="96">
        <f>A47</f>
        <v>4233</v>
      </c>
      <c r="J47" s="97">
        <v>4</v>
      </c>
      <c r="K47" s="68">
        <f>A47*L47</f>
        <v>423300</v>
      </c>
      <c r="L47" s="69">
        <v>100</v>
      </c>
      <c r="M47" s="68">
        <f>K47+L47</f>
        <v>423400</v>
      </c>
      <c r="N47" s="70">
        <f t="shared" ref="N47:AA47" si="27">SUMIFS(N$3:N$78,$F$3:$F$78,"&gt;="&amp;$K47,$F$3:$F$78,"&lt;"&amp;$M47)</f>
        <v>29000</v>
      </c>
      <c r="O47" s="70">
        <f t="shared" si="27"/>
        <v>0</v>
      </c>
      <c r="P47" s="70">
        <f t="shared" si="27"/>
        <v>7500</v>
      </c>
      <c r="Q47" s="70">
        <f t="shared" si="27"/>
        <v>2000</v>
      </c>
      <c r="R47" s="70">
        <f t="shared" si="27"/>
        <v>0</v>
      </c>
      <c r="S47" s="70">
        <f t="shared" si="27"/>
        <v>0</v>
      </c>
      <c r="T47" s="70">
        <f t="shared" si="27"/>
        <v>0</v>
      </c>
      <c r="U47" s="70">
        <f t="shared" si="27"/>
        <v>7500</v>
      </c>
      <c r="V47" s="70">
        <f t="shared" si="27"/>
        <v>4000</v>
      </c>
      <c r="W47" s="70">
        <f t="shared" si="27"/>
        <v>0</v>
      </c>
      <c r="X47" s="70">
        <f t="shared" si="27"/>
        <v>0</v>
      </c>
      <c r="Y47" s="70">
        <f t="shared" si="27"/>
        <v>7500</v>
      </c>
      <c r="Z47" s="70">
        <f t="shared" si="27"/>
        <v>0</v>
      </c>
      <c r="AA47" s="70">
        <f t="shared" si="27"/>
        <v>28500</v>
      </c>
      <c r="AB47" s="71">
        <f t="shared" si="11"/>
        <v>98.28</v>
      </c>
      <c r="AC47" s="72">
        <f>SUMIFS(AC$3:AC$78,$F$3:$F$78,"&gt;="&amp;$K47,$F$3:$F$78,"&lt;"&amp;$M47)</f>
        <v>500</v>
      </c>
    </row>
    <row r="48" spans="1:29" s="6" customFormat="1" x14ac:dyDescent="0.25">
      <c r="A48" s="30"/>
      <c r="B48" s="14"/>
      <c r="C48" s="15"/>
      <c r="D48" s="14"/>
      <c r="E48" s="14"/>
      <c r="F48" s="3">
        <v>423300</v>
      </c>
      <c r="G48" s="73" t="str">
        <f>IF(ISERROR(VLOOKUP(VALUE(F48&amp;""),KontniPlan,2,FALSE)),"Opis konta",VLOOKUP(VALUE(F48&amp;""),KontniPlan,2,FALSE))</f>
        <v>Услуге образовања и усавршавања запослених</v>
      </c>
      <c r="H48" s="35"/>
      <c r="I48" s="98">
        <f>F48</f>
        <v>423300</v>
      </c>
      <c r="J48" s="99">
        <v>6</v>
      </c>
      <c r="K48" s="31"/>
      <c r="L48" s="74"/>
      <c r="M48" s="31"/>
      <c r="N48" s="4">
        <v>29000</v>
      </c>
      <c r="O48" s="4"/>
      <c r="P48" s="5">
        <v>7500</v>
      </c>
      <c r="Q48" s="4">
        <v>2000</v>
      </c>
      <c r="R48" s="4"/>
      <c r="S48" s="4"/>
      <c r="T48" s="4"/>
      <c r="U48" s="4">
        <v>7500</v>
      </c>
      <c r="V48" s="4">
        <v>4000</v>
      </c>
      <c r="W48" s="4"/>
      <c r="X48" s="4">
        <v>0</v>
      </c>
      <c r="Y48" s="4">
        <v>7500</v>
      </c>
      <c r="Z48" s="4">
        <v>0</v>
      </c>
      <c r="AA48" s="75">
        <f>SUM(O48:Z48)</f>
        <v>28500</v>
      </c>
      <c r="AB48" s="76">
        <f t="shared" si="11"/>
        <v>98.28</v>
      </c>
      <c r="AC48" s="77">
        <f>N48-AA48</f>
        <v>500</v>
      </c>
    </row>
    <row r="49" spans="1:29" x14ac:dyDescent="0.25">
      <c r="A49" s="48">
        <f>TRUNC(F50/L49)</f>
        <v>4237</v>
      </c>
      <c r="B49" s="16"/>
      <c r="C49" s="17"/>
      <c r="D49" s="18"/>
      <c r="E49" s="67">
        <f>IF($K49=0,"KONTO",$K49)</f>
        <v>423700</v>
      </c>
      <c r="F49" s="67" t="str">
        <f>IF(ISERROR(VLOOKUP(VALUE(E49&amp;""),KontniPlan,2,FALSE)),"Opis konta",VLOOKUP(VALUE(E49&amp;""),KontniPlan,2,FALSE))</f>
        <v>Репрезентација</v>
      </c>
      <c r="G49" s="29"/>
      <c r="H49" s="29"/>
      <c r="I49" s="96">
        <f>A49</f>
        <v>4237</v>
      </c>
      <c r="J49" s="97">
        <v>4</v>
      </c>
      <c r="K49" s="68">
        <f>A49*L49</f>
        <v>423700</v>
      </c>
      <c r="L49" s="69">
        <v>100</v>
      </c>
      <c r="M49" s="68">
        <f>K49+L49</f>
        <v>423800</v>
      </c>
      <c r="N49" s="70">
        <f t="shared" ref="N49:AA49" si="28">SUMIFS(N$3:N$78,$F$3:$F$78,"&gt;="&amp;$K49,$F$3:$F$78,"&lt;"&amp;$M49)</f>
        <v>377000</v>
      </c>
      <c r="O49" s="70">
        <f t="shared" si="28"/>
        <v>0</v>
      </c>
      <c r="P49" s="70">
        <f t="shared" si="28"/>
        <v>0</v>
      </c>
      <c r="Q49" s="70">
        <f t="shared" si="28"/>
        <v>0</v>
      </c>
      <c r="R49" s="70">
        <f t="shared" si="28"/>
        <v>32001.75</v>
      </c>
      <c r="S49" s="70">
        <f t="shared" si="28"/>
        <v>41270</v>
      </c>
      <c r="T49" s="70">
        <f t="shared" si="28"/>
        <v>1595</v>
      </c>
      <c r="U49" s="70">
        <f t="shared" si="28"/>
        <v>39428</v>
      </c>
      <c r="V49" s="70">
        <f t="shared" si="28"/>
        <v>38858</v>
      </c>
      <c r="W49" s="70">
        <f t="shared" si="28"/>
        <v>42512</v>
      </c>
      <c r="X49" s="70">
        <f t="shared" si="28"/>
        <v>0</v>
      </c>
      <c r="Y49" s="70">
        <f t="shared" si="28"/>
        <v>98187</v>
      </c>
      <c r="Z49" s="70">
        <f t="shared" si="28"/>
        <v>83000</v>
      </c>
      <c r="AA49" s="70">
        <f t="shared" si="28"/>
        <v>376851.75</v>
      </c>
      <c r="AB49" s="71">
        <f t="shared" si="11"/>
        <v>99.96</v>
      </c>
      <c r="AC49" s="72">
        <f>SUMIFS(AC$3:AC$78,$F$3:$F$78,"&gt;="&amp;$K49,$F$3:$F$78,"&lt;"&amp;$M49)</f>
        <v>148.25</v>
      </c>
    </row>
    <row r="50" spans="1:29" s="6" customFormat="1" x14ac:dyDescent="0.25">
      <c r="A50" s="30"/>
      <c r="B50" s="14"/>
      <c r="C50" s="15"/>
      <c r="D50" s="14"/>
      <c r="E50" s="14"/>
      <c r="F50" s="3">
        <v>423711</v>
      </c>
      <c r="G50" s="73" t="str">
        <f>IF(ISERROR(VLOOKUP(VALUE(F50&amp;""),KontniPlan,2,FALSE)),"Opis konta",VLOOKUP(VALUE(F50&amp;""),KontniPlan,2,FALSE))</f>
        <v>Репрезентација</v>
      </c>
      <c r="H50" s="35"/>
      <c r="I50" s="98">
        <f>F50</f>
        <v>423711</v>
      </c>
      <c r="J50" s="99">
        <v>6</v>
      </c>
      <c r="K50" s="31"/>
      <c r="L50" s="74"/>
      <c r="M50" s="31"/>
      <c r="N50" s="4">
        <v>377000</v>
      </c>
      <c r="O50" s="4"/>
      <c r="P50" s="5"/>
      <c r="Q50" s="4"/>
      <c r="R50" s="4">
        <v>32001.75</v>
      </c>
      <c r="S50" s="4">
        <v>41270</v>
      </c>
      <c r="T50" s="4">
        <v>1595</v>
      </c>
      <c r="U50" s="4">
        <v>39428</v>
      </c>
      <c r="V50" s="4">
        <v>38858</v>
      </c>
      <c r="W50" s="4">
        <v>42512</v>
      </c>
      <c r="X50" s="4">
        <v>0</v>
      </c>
      <c r="Y50" s="4">
        <v>98187</v>
      </c>
      <c r="Z50" s="4">
        <v>83000</v>
      </c>
      <c r="AA50" s="75">
        <f>SUM(O50:Z50)</f>
        <v>376851.75</v>
      </c>
      <c r="AB50" s="76">
        <f t="shared" si="11"/>
        <v>99.96</v>
      </c>
      <c r="AC50" s="77">
        <f>N50-AA50</f>
        <v>148.25</v>
      </c>
    </row>
    <row r="51" spans="1:29" x14ac:dyDescent="0.25">
      <c r="A51" s="48">
        <f>TRUNC(F52/L51)</f>
        <v>4239</v>
      </c>
      <c r="B51" s="16"/>
      <c r="C51" s="17"/>
      <c r="D51" s="18"/>
      <c r="E51" s="67">
        <f>IF($K51=0,"KONTO",$K51)</f>
        <v>423900</v>
      </c>
      <c r="F51" s="67" t="str">
        <f>IF(ISERROR(VLOOKUP(VALUE(E51&amp;""),KontniPlan,2,FALSE)),"Opis konta",VLOOKUP(VALUE(E51&amp;""),KontniPlan,2,FALSE))</f>
        <v>Остале опште услуге</v>
      </c>
      <c r="G51" s="29"/>
      <c r="H51" s="29"/>
      <c r="I51" s="96">
        <f>A51</f>
        <v>4239</v>
      </c>
      <c r="J51" s="97">
        <v>4</v>
      </c>
      <c r="K51" s="68">
        <f>A51*L51</f>
        <v>423900</v>
      </c>
      <c r="L51" s="69">
        <v>100</v>
      </c>
      <c r="M51" s="68">
        <f>K51+L51</f>
        <v>424000</v>
      </c>
      <c r="N51" s="70">
        <f t="shared" ref="N51:AA51" si="29">SUMIFS(N$3:N$78,$F$3:$F$78,"&gt;="&amp;$K51,$F$3:$F$78,"&lt;"&amp;$M51)</f>
        <v>8018000</v>
      </c>
      <c r="O51" s="70">
        <f t="shared" si="29"/>
        <v>0</v>
      </c>
      <c r="P51" s="70">
        <f t="shared" si="29"/>
        <v>73491.56</v>
      </c>
      <c r="Q51" s="70">
        <f t="shared" si="29"/>
        <v>395333.34</v>
      </c>
      <c r="R51" s="70">
        <f t="shared" si="29"/>
        <v>632846.72</v>
      </c>
      <c r="S51" s="70">
        <f t="shared" si="29"/>
        <v>716110.87</v>
      </c>
      <c r="T51" s="70">
        <f t="shared" si="29"/>
        <v>740028.56</v>
      </c>
      <c r="U51" s="70">
        <f t="shared" si="29"/>
        <v>740028.56</v>
      </c>
      <c r="V51" s="70">
        <f t="shared" si="29"/>
        <v>867698.78</v>
      </c>
      <c r="W51" s="70">
        <f t="shared" si="29"/>
        <v>882988.62</v>
      </c>
      <c r="X51" s="70">
        <f t="shared" si="29"/>
        <v>943536.41</v>
      </c>
      <c r="Y51" s="70">
        <f t="shared" si="29"/>
        <v>990629.14</v>
      </c>
      <c r="Z51" s="70">
        <f t="shared" si="29"/>
        <v>1034358.1</v>
      </c>
      <c r="AA51" s="70">
        <f t="shared" si="29"/>
        <v>8017050.6600000001</v>
      </c>
      <c r="AB51" s="71">
        <f t="shared" si="11"/>
        <v>99.99</v>
      </c>
      <c r="AC51" s="72">
        <f>SUMIFS(AC$3:AC$78,$F$3:$F$78,"&gt;="&amp;$K51,$F$3:$F$78,"&lt;"&amp;$M51)</f>
        <v>949.34</v>
      </c>
    </row>
    <row r="52" spans="1:29" s="6" customFormat="1" x14ac:dyDescent="0.25">
      <c r="A52" s="30"/>
      <c r="B52" s="14"/>
      <c r="C52" s="15"/>
      <c r="D52" s="14"/>
      <c r="E52" s="14"/>
      <c r="F52" s="3">
        <v>423911</v>
      </c>
      <c r="G52" s="73" t="str">
        <f>IF(ISERROR(VLOOKUP(VALUE(F52&amp;""),KontniPlan,2,FALSE)),"Opis konta",VLOOKUP(VALUE(F52&amp;""),KontniPlan,2,FALSE))</f>
        <v>Остале опште услуге</v>
      </c>
      <c r="H52" s="35"/>
      <c r="I52" s="98">
        <f>F52</f>
        <v>423911</v>
      </c>
      <c r="J52" s="99">
        <v>6</v>
      </c>
      <c r="K52" s="31"/>
      <c r="L52" s="74"/>
      <c r="M52" s="31"/>
      <c r="N52" s="4">
        <v>8018000</v>
      </c>
      <c r="O52" s="4"/>
      <c r="P52" s="5">
        <v>73491.56</v>
      </c>
      <c r="Q52" s="4">
        <v>395333.34</v>
      </c>
      <c r="R52" s="4">
        <v>632846.72</v>
      </c>
      <c r="S52" s="4">
        <v>716110.87</v>
      </c>
      <c r="T52" s="4">
        <v>740028.56</v>
      </c>
      <c r="U52" s="4">
        <v>740028.56</v>
      </c>
      <c r="V52" s="4">
        <v>867698.78</v>
      </c>
      <c r="W52" s="4">
        <v>882988.62</v>
      </c>
      <c r="X52" s="4">
        <v>943536.41</v>
      </c>
      <c r="Y52" s="4">
        <v>990629.14</v>
      </c>
      <c r="Z52" s="4">
        <v>1034358.1</v>
      </c>
      <c r="AA52" s="75">
        <f>SUM(O52:Z52)</f>
        <v>8017050.6600000001</v>
      </c>
      <c r="AB52" s="76">
        <f t="shared" si="11"/>
        <v>99.99</v>
      </c>
      <c r="AC52" s="77">
        <f>N52-AA52</f>
        <v>949.34</v>
      </c>
    </row>
    <row r="53" spans="1:29" hidden="1" x14ac:dyDescent="0.25">
      <c r="A53" s="48">
        <f>TRUNC(E54/L53)</f>
        <v>424</v>
      </c>
      <c r="B53" s="16"/>
      <c r="C53" s="17"/>
      <c r="D53" s="61">
        <f>IF(ISERROR($K53),"KONTO",$K53)</f>
        <v>424000</v>
      </c>
      <c r="E53" s="61" t="str">
        <f>IF(ISERROR(VLOOKUP(D53,KontniPlan,2,FALSE)),"ОПИС КОНТА",VLOOKUP(D53,KontniPlan,2,FALSE))</f>
        <v>СПЕЦИЈАЛИЗОВАНЕ УСЛУГЕ</v>
      </c>
      <c r="F53" s="25"/>
      <c r="G53" s="28"/>
      <c r="H53" s="28"/>
      <c r="I53" s="94">
        <f>A53</f>
        <v>424</v>
      </c>
      <c r="J53" s="95">
        <v>3</v>
      </c>
      <c r="K53" s="62">
        <f>A53*L53</f>
        <v>424000</v>
      </c>
      <c r="L53" s="63">
        <v>1000</v>
      </c>
      <c r="M53" s="62">
        <f>K53+L53</f>
        <v>425000</v>
      </c>
      <c r="N53" s="64">
        <f t="shared" ref="N53:AA53" si="30">SUMIFS(N$3:N$78,$E$3:$E$78,"&gt;="&amp;$K53,$E$3:$E$78,"&lt;"&amp;$M53)</f>
        <v>238000</v>
      </c>
      <c r="O53" s="64">
        <f t="shared" si="30"/>
        <v>0</v>
      </c>
      <c r="P53" s="64">
        <f t="shared" si="30"/>
        <v>8520</v>
      </c>
      <c r="Q53" s="64">
        <f t="shared" si="30"/>
        <v>0</v>
      </c>
      <c r="R53" s="64">
        <f t="shared" si="30"/>
        <v>31140</v>
      </c>
      <c r="S53" s="64">
        <f t="shared" si="30"/>
        <v>27200</v>
      </c>
      <c r="T53" s="64">
        <f t="shared" si="30"/>
        <v>13200</v>
      </c>
      <c r="U53" s="64">
        <f t="shared" si="30"/>
        <v>13200</v>
      </c>
      <c r="V53" s="64">
        <f t="shared" si="30"/>
        <v>13200</v>
      </c>
      <c r="W53" s="64">
        <f t="shared" si="30"/>
        <v>13200</v>
      </c>
      <c r="X53" s="64">
        <f t="shared" si="30"/>
        <v>13200</v>
      </c>
      <c r="Y53" s="64">
        <f t="shared" si="30"/>
        <v>13200</v>
      </c>
      <c r="Z53" s="64">
        <f t="shared" si="30"/>
        <v>24000</v>
      </c>
      <c r="AA53" s="64">
        <f t="shared" si="30"/>
        <v>170060</v>
      </c>
      <c r="AB53" s="65">
        <f t="shared" si="11"/>
        <v>71.45</v>
      </c>
      <c r="AC53" s="66">
        <f>SUMIFS(AC$3:AC$78,$E$3:$E$78,"&gt;="&amp;$K53,$E$3:$E$78,"&lt;"&amp;$M53)</f>
        <v>67940</v>
      </c>
    </row>
    <row r="54" spans="1:29" x14ac:dyDescent="0.25">
      <c r="A54" s="48">
        <f>TRUNC(F55/L54)</f>
        <v>4249</v>
      </c>
      <c r="B54" s="16"/>
      <c r="C54" s="17"/>
      <c r="D54" s="18"/>
      <c r="E54" s="67">
        <f>IF($K54=0,"KONTO",$K54)</f>
        <v>424900</v>
      </c>
      <c r="F54" s="67" t="str">
        <f>IF(ISERROR(VLOOKUP(VALUE(E54&amp;""),KontniPlan,2,FALSE)),"Opis konta",VLOOKUP(VALUE(E54&amp;""),KontniPlan,2,FALSE))</f>
        <v>Остале специјализоване услуге</v>
      </c>
      <c r="G54" s="29"/>
      <c r="H54" s="29"/>
      <c r="I54" s="96">
        <f>A54</f>
        <v>4249</v>
      </c>
      <c r="J54" s="97">
        <v>4</v>
      </c>
      <c r="K54" s="68">
        <f>A54*L54</f>
        <v>424900</v>
      </c>
      <c r="L54" s="69">
        <v>100</v>
      </c>
      <c r="M54" s="68">
        <f>K54+L54</f>
        <v>425000</v>
      </c>
      <c r="N54" s="70">
        <f t="shared" ref="N54:AA54" si="31">SUMIFS(N$3:N$78,$F$3:$F$78,"&gt;="&amp;$K54,$F$3:$F$78,"&lt;"&amp;$M54)</f>
        <v>238000</v>
      </c>
      <c r="O54" s="70">
        <f t="shared" si="31"/>
        <v>0</v>
      </c>
      <c r="P54" s="70">
        <f t="shared" si="31"/>
        <v>8520</v>
      </c>
      <c r="Q54" s="70">
        <f t="shared" si="31"/>
        <v>0</v>
      </c>
      <c r="R54" s="70">
        <f t="shared" si="31"/>
        <v>31140</v>
      </c>
      <c r="S54" s="70">
        <f t="shared" si="31"/>
        <v>27200</v>
      </c>
      <c r="T54" s="70">
        <f t="shared" si="31"/>
        <v>13200</v>
      </c>
      <c r="U54" s="70">
        <f t="shared" si="31"/>
        <v>13200</v>
      </c>
      <c r="V54" s="70">
        <f t="shared" si="31"/>
        <v>13200</v>
      </c>
      <c r="W54" s="70">
        <f t="shared" si="31"/>
        <v>13200</v>
      </c>
      <c r="X54" s="70">
        <f t="shared" si="31"/>
        <v>13200</v>
      </c>
      <c r="Y54" s="70">
        <f t="shared" si="31"/>
        <v>13200</v>
      </c>
      <c r="Z54" s="70">
        <f t="shared" si="31"/>
        <v>24000</v>
      </c>
      <c r="AA54" s="70">
        <f t="shared" si="31"/>
        <v>170060</v>
      </c>
      <c r="AB54" s="71">
        <f t="shared" si="11"/>
        <v>71.45</v>
      </c>
      <c r="AC54" s="72">
        <f>SUMIFS(AC$3:AC$78,$F$3:$F$78,"&gt;="&amp;$K54,$F$3:$F$78,"&lt;"&amp;$M54)</f>
        <v>67940</v>
      </c>
    </row>
    <row r="55" spans="1:29" s="6" customFormat="1" x14ac:dyDescent="0.25">
      <c r="A55" s="30"/>
      <c r="B55" s="14"/>
      <c r="C55" s="15"/>
      <c r="D55" s="14"/>
      <c r="E55" s="14"/>
      <c r="F55" s="3">
        <v>424911</v>
      </c>
      <c r="G55" s="73" t="str">
        <f>IF(ISERROR(VLOOKUP(VALUE(F55&amp;""),KontniPlan,2,FALSE)),"Opis konta",VLOOKUP(VALUE(F55&amp;""),KontniPlan,2,FALSE))</f>
        <v>Остале специјализоване услуге</v>
      </c>
      <c r="H55" s="35"/>
      <c r="I55" s="98">
        <f>F55</f>
        <v>424911</v>
      </c>
      <c r="J55" s="99">
        <v>6</v>
      </c>
      <c r="K55" s="31"/>
      <c r="L55" s="74"/>
      <c r="M55" s="31"/>
      <c r="N55" s="4">
        <v>238000</v>
      </c>
      <c r="O55" s="4"/>
      <c r="P55" s="5">
        <v>8520</v>
      </c>
      <c r="Q55" s="4"/>
      <c r="R55" s="4">
        <v>31140</v>
      </c>
      <c r="S55" s="4">
        <v>27200</v>
      </c>
      <c r="T55" s="4">
        <v>13200</v>
      </c>
      <c r="U55" s="4">
        <v>13200</v>
      </c>
      <c r="V55" s="4">
        <v>13200</v>
      </c>
      <c r="W55" s="4">
        <v>13200</v>
      </c>
      <c r="X55" s="4">
        <v>13200</v>
      </c>
      <c r="Y55" s="4">
        <v>13200</v>
      </c>
      <c r="Z55" s="4">
        <v>24000</v>
      </c>
      <c r="AA55" s="75">
        <f>SUM(O55:Z55)</f>
        <v>170060</v>
      </c>
      <c r="AB55" s="76">
        <f t="shared" si="11"/>
        <v>71.45</v>
      </c>
      <c r="AC55" s="77">
        <f>N55-AA55</f>
        <v>67940</v>
      </c>
    </row>
    <row r="56" spans="1:29" hidden="1" x14ac:dyDescent="0.25">
      <c r="A56" s="48">
        <f>TRUNC(E57/L56)</f>
        <v>425</v>
      </c>
      <c r="B56" s="16"/>
      <c r="C56" s="17"/>
      <c r="D56" s="61">
        <f>IF(ISERROR($K56),"KONTO",$K56)</f>
        <v>425000</v>
      </c>
      <c r="E56" s="61" t="str">
        <f>IF(ISERROR(VLOOKUP(D56,KontniPlan,2,FALSE)),"ОПИС КОНТА",VLOOKUP(D56,KontniPlan,2,FALSE))</f>
        <v>ТЕКУЋЕ ПОПРАВКЕ И ОДРЖАВАЊЕ</v>
      </c>
      <c r="F56" s="25"/>
      <c r="G56" s="28"/>
      <c r="H56" s="28"/>
      <c r="I56" s="94">
        <f>A56</f>
        <v>425</v>
      </c>
      <c r="J56" s="95">
        <v>3</v>
      </c>
      <c r="K56" s="62">
        <f>A56*L56</f>
        <v>425000</v>
      </c>
      <c r="L56" s="63">
        <v>1000</v>
      </c>
      <c r="M56" s="62">
        <f>K56+L56</f>
        <v>426000</v>
      </c>
      <c r="N56" s="64">
        <f t="shared" ref="N56:AA56" si="32">SUMIFS(N$3:N$78,$E$3:$E$78,"&gt;="&amp;$K56,$E$3:$E$78,"&lt;"&amp;$M56)</f>
        <v>270000</v>
      </c>
      <c r="O56" s="64">
        <f t="shared" si="32"/>
        <v>0</v>
      </c>
      <c r="P56" s="64">
        <f t="shared" si="32"/>
        <v>44039.46</v>
      </c>
      <c r="Q56" s="64">
        <f t="shared" si="32"/>
        <v>9049.73</v>
      </c>
      <c r="R56" s="64">
        <f t="shared" si="32"/>
        <v>36349.730000000003</v>
      </c>
      <c r="S56" s="64">
        <f t="shared" si="32"/>
        <v>28369.73</v>
      </c>
      <c r="T56" s="64">
        <f t="shared" si="32"/>
        <v>9049.73</v>
      </c>
      <c r="U56" s="64">
        <f t="shared" si="32"/>
        <v>27569.73</v>
      </c>
      <c r="V56" s="64">
        <f t="shared" si="32"/>
        <v>13300</v>
      </c>
      <c r="W56" s="64">
        <f t="shared" si="32"/>
        <v>33552.959999999999</v>
      </c>
      <c r="X56" s="64">
        <f t="shared" si="32"/>
        <v>16000.04</v>
      </c>
      <c r="Y56" s="64">
        <f t="shared" si="32"/>
        <v>22920.04</v>
      </c>
      <c r="Z56" s="64">
        <f t="shared" si="32"/>
        <v>25440.04</v>
      </c>
      <c r="AA56" s="64">
        <f t="shared" si="32"/>
        <v>265641.19</v>
      </c>
      <c r="AB56" s="65">
        <f t="shared" si="11"/>
        <v>98.39</v>
      </c>
      <c r="AC56" s="66">
        <f>SUMIFS(AC$3:AC$78,$E$3:$E$78,"&gt;="&amp;$K56,$E$3:$E$78,"&lt;"&amp;$M56)</f>
        <v>4358.8100000000004</v>
      </c>
    </row>
    <row r="57" spans="1:29" x14ac:dyDescent="0.25">
      <c r="A57" s="48">
        <f>TRUNC(F58/L57)</f>
        <v>4251</v>
      </c>
      <c r="B57" s="16"/>
      <c r="C57" s="17"/>
      <c r="D57" s="18"/>
      <c r="E57" s="67">
        <f>IF($K57=0,"KONTO",$K57)</f>
        <v>425100</v>
      </c>
      <c r="F57" s="67" t="str">
        <f>IF(ISERROR(VLOOKUP(VALUE(E57&amp;""),KontniPlan,2,FALSE)),"Opis konta",VLOOKUP(VALUE(E57&amp;""),KontniPlan,2,FALSE))</f>
        <v>Текуће поправке и одржавање зграда и објеката</v>
      </c>
      <c r="G57" s="29"/>
      <c r="H57" s="29"/>
      <c r="I57" s="96">
        <f>A57</f>
        <v>4251</v>
      </c>
      <c r="J57" s="97">
        <v>4</v>
      </c>
      <c r="K57" s="68">
        <f>A57*L57</f>
        <v>425100</v>
      </c>
      <c r="L57" s="69">
        <v>100</v>
      </c>
      <c r="M57" s="68">
        <f>K57+L57</f>
        <v>425200</v>
      </c>
      <c r="N57" s="70">
        <f t="shared" ref="N57:AA57" si="33">SUMIFS(N$3:N$78,$F$3:$F$78,"&gt;="&amp;$K57,$F$3:$F$78,"&lt;"&amp;$M57)</f>
        <v>131000</v>
      </c>
      <c r="O57" s="70">
        <f t="shared" si="33"/>
        <v>0</v>
      </c>
      <c r="P57" s="70">
        <f t="shared" si="33"/>
        <v>18099.46</v>
      </c>
      <c r="Q57" s="70">
        <f t="shared" si="33"/>
        <v>9049.73</v>
      </c>
      <c r="R57" s="70">
        <f t="shared" si="33"/>
        <v>9049.73</v>
      </c>
      <c r="S57" s="70">
        <f t="shared" si="33"/>
        <v>9049.73</v>
      </c>
      <c r="T57" s="70">
        <f t="shared" si="33"/>
        <v>9049.73</v>
      </c>
      <c r="U57" s="70">
        <f t="shared" si="33"/>
        <v>9049.73</v>
      </c>
      <c r="V57" s="70">
        <f t="shared" si="33"/>
        <v>0</v>
      </c>
      <c r="W57" s="70">
        <f t="shared" si="33"/>
        <v>26712.959999999999</v>
      </c>
      <c r="X57" s="70">
        <f t="shared" si="33"/>
        <v>13500.04</v>
      </c>
      <c r="Y57" s="70">
        <f t="shared" si="33"/>
        <v>13500.04</v>
      </c>
      <c r="Z57" s="70">
        <f t="shared" si="33"/>
        <v>13500.04</v>
      </c>
      <c r="AA57" s="70">
        <f t="shared" si="33"/>
        <v>130561.19</v>
      </c>
      <c r="AB57" s="71">
        <f t="shared" si="11"/>
        <v>99.67</v>
      </c>
      <c r="AC57" s="72">
        <f>SUMIFS(AC$3:AC$78,$F$3:$F$78,"&gt;="&amp;$K57,$F$3:$F$78,"&lt;"&amp;$M57)</f>
        <v>438.81</v>
      </c>
    </row>
    <row r="58" spans="1:29" s="6" customFormat="1" x14ac:dyDescent="0.25">
      <c r="A58" s="30"/>
      <c r="B58" s="14"/>
      <c r="C58" s="15"/>
      <c r="D58" s="14"/>
      <c r="E58" s="14"/>
      <c r="F58" s="3">
        <v>425119</v>
      </c>
      <c r="G58" s="73" t="str">
        <f>IF(ISERROR(VLOOKUP(VALUE(F58&amp;""),KontniPlan,2,FALSE)),"Opis konta",VLOOKUP(VALUE(F58&amp;""),KontniPlan,2,FALSE))</f>
        <v>Остале услуге и материјали за текуће поправке и одржавање зграда</v>
      </c>
      <c r="H58" s="35"/>
      <c r="I58" s="98">
        <f>F58</f>
        <v>425119</v>
      </c>
      <c r="J58" s="99">
        <v>6</v>
      </c>
      <c r="K58" s="31"/>
      <c r="L58" s="74"/>
      <c r="M58" s="31"/>
      <c r="N58" s="4">
        <v>131000</v>
      </c>
      <c r="O58" s="4"/>
      <c r="P58" s="5">
        <v>18099.46</v>
      </c>
      <c r="Q58" s="4">
        <v>9049.73</v>
      </c>
      <c r="R58" s="4">
        <v>9049.73</v>
      </c>
      <c r="S58" s="4">
        <v>9049.73</v>
      </c>
      <c r="T58" s="4">
        <v>9049.73</v>
      </c>
      <c r="U58" s="4">
        <v>9049.73</v>
      </c>
      <c r="V58" s="4"/>
      <c r="W58" s="4">
        <v>26712.959999999999</v>
      </c>
      <c r="X58" s="4">
        <v>13500.04</v>
      </c>
      <c r="Y58" s="4">
        <v>13500.04</v>
      </c>
      <c r="Z58" s="4">
        <v>13500.04</v>
      </c>
      <c r="AA58" s="75">
        <f>SUM(O58:Z58)</f>
        <v>130561.19</v>
      </c>
      <c r="AB58" s="76">
        <f t="shared" si="11"/>
        <v>99.67</v>
      </c>
      <c r="AC58" s="77">
        <f>N58-AA58</f>
        <v>438.81</v>
      </c>
    </row>
    <row r="59" spans="1:29" x14ac:dyDescent="0.25">
      <c r="A59" s="48">
        <f>TRUNC(F60/L59)</f>
        <v>4252</v>
      </c>
      <c r="B59" s="16"/>
      <c r="C59" s="17"/>
      <c r="D59" s="18"/>
      <c r="E59" s="67">
        <f>IF($K59=0,"KONTO",$K59)</f>
        <v>425200</v>
      </c>
      <c r="F59" s="67" t="str">
        <f>IF(ISERROR(VLOOKUP(VALUE(E59&amp;""),KontniPlan,2,FALSE)),"Opis konta",VLOOKUP(VALUE(E59&amp;""),KontniPlan,2,FALSE))</f>
        <v>Текуће поправке и одржавање опреме</v>
      </c>
      <c r="G59" s="29"/>
      <c r="H59" s="29"/>
      <c r="I59" s="96">
        <f>A59</f>
        <v>4252</v>
      </c>
      <c r="J59" s="97">
        <v>4</v>
      </c>
      <c r="K59" s="68">
        <f>A59*L59</f>
        <v>425200</v>
      </c>
      <c r="L59" s="69">
        <v>100</v>
      </c>
      <c r="M59" s="68">
        <f>K59+L59</f>
        <v>425300</v>
      </c>
      <c r="N59" s="70">
        <f t="shared" ref="N59:AA59" si="34">SUMIFS(N$3:N$78,$F$3:$F$78,"&gt;="&amp;$K59,$F$3:$F$78,"&lt;"&amp;$M59)</f>
        <v>139000</v>
      </c>
      <c r="O59" s="70">
        <f t="shared" si="34"/>
        <v>0</v>
      </c>
      <c r="P59" s="70">
        <f t="shared" si="34"/>
        <v>25940</v>
      </c>
      <c r="Q59" s="70">
        <f t="shared" si="34"/>
        <v>0</v>
      </c>
      <c r="R59" s="70">
        <f t="shared" si="34"/>
        <v>27300</v>
      </c>
      <c r="S59" s="70">
        <f t="shared" si="34"/>
        <v>19320</v>
      </c>
      <c r="T59" s="70">
        <f t="shared" si="34"/>
        <v>0</v>
      </c>
      <c r="U59" s="70">
        <f t="shared" si="34"/>
        <v>18520</v>
      </c>
      <c r="V59" s="70">
        <f t="shared" si="34"/>
        <v>13300</v>
      </c>
      <c r="W59" s="70">
        <f t="shared" si="34"/>
        <v>6840</v>
      </c>
      <c r="X59" s="70">
        <f t="shared" si="34"/>
        <v>2500</v>
      </c>
      <c r="Y59" s="70">
        <f t="shared" si="34"/>
        <v>9420</v>
      </c>
      <c r="Z59" s="70">
        <f t="shared" si="34"/>
        <v>11940</v>
      </c>
      <c r="AA59" s="70">
        <f t="shared" si="34"/>
        <v>135080</v>
      </c>
      <c r="AB59" s="71">
        <f t="shared" si="11"/>
        <v>97.18</v>
      </c>
      <c r="AC59" s="72">
        <f>SUMIFS(AC$3:AC$78,$F$3:$F$78,"&gt;="&amp;$K59,$F$3:$F$78,"&lt;"&amp;$M59)</f>
        <v>3920</v>
      </c>
    </row>
    <row r="60" spans="1:29" s="6" customFormat="1" x14ac:dyDescent="0.25">
      <c r="A60" s="30"/>
      <c r="B60" s="14"/>
      <c r="C60" s="15"/>
      <c r="D60" s="14"/>
      <c r="E60" s="14"/>
      <c r="F60" s="3">
        <v>425222</v>
      </c>
      <c r="G60" s="73" t="str">
        <f>IF(ISERROR(VLOOKUP(VALUE(F60&amp;""),KontniPlan,2,FALSE)),"Opis konta",VLOOKUP(VALUE(F60&amp;""),KontniPlan,2,FALSE))</f>
        <v>Рачунарска опрема</v>
      </c>
      <c r="H60" s="35"/>
      <c r="I60" s="98">
        <f>F60</f>
        <v>425222</v>
      </c>
      <c r="J60" s="99">
        <v>6</v>
      </c>
      <c r="K60" s="31"/>
      <c r="L60" s="74"/>
      <c r="M60" s="31"/>
      <c r="N60" s="4">
        <v>38000</v>
      </c>
      <c r="O60" s="4"/>
      <c r="P60" s="5">
        <v>20720</v>
      </c>
      <c r="Q60" s="4"/>
      <c r="R60" s="4"/>
      <c r="S60" s="4">
        <v>8880</v>
      </c>
      <c r="T60" s="4"/>
      <c r="U60" s="4"/>
      <c r="V60" s="4"/>
      <c r="W60" s="4">
        <v>6840</v>
      </c>
      <c r="X60" s="4">
        <v>0</v>
      </c>
      <c r="Y60" s="4">
        <v>0</v>
      </c>
      <c r="Z60" s="4">
        <v>0</v>
      </c>
      <c r="AA60" s="75">
        <f>SUM(O60:Z60)</f>
        <v>36440</v>
      </c>
      <c r="AB60" s="76">
        <f t="shared" si="11"/>
        <v>95.89</v>
      </c>
      <c r="AC60" s="77">
        <f>N60-AA60</f>
        <v>1560</v>
      </c>
    </row>
    <row r="61" spans="1:29" s="6" customFormat="1" x14ac:dyDescent="0.25">
      <c r="A61" s="30"/>
      <c r="B61" s="14"/>
      <c r="C61" s="15"/>
      <c r="D61" s="14"/>
      <c r="E61" s="14"/>
      <c r="F61" s="3">
        <v>425224</v>
      </c>
      <c r="G61" s="73" t="str">
        <f>IF(ISERROR(VLOOKUP(VALUE(F61&amp;""),KontniPlan,2,FALSE)),"Opis konta",VLOOKUP(VALUE(F61&amp;""),KontniPlan,2,FALSE))</f>
        <v>Електронска и фотографска опрема</v>
      </c>
      <c r="H61" s="35"/>
      <c r="I61" s="98">
        <f>F61</f>
        <v>425224</v>
      </c>
      <c r="J61" s="99">
        <v>6</v>
      </c>
      <c r="K61" s="31"/>
      <c r="L61" s="74"/>
      <c r="M61" s="31"/>
      <c r="N61" s="4">
        <v>43000</v>
      </c>
      <c r="O61" s="4"/>
      <c r="P61" s="107">
        <v>5220</v>
      </c>
      <c r="Q61" s="4"/>
      <c r="R61" s="4"/>
      <c r="S61" s="4">
        <v>10440</v>
      </c>
      <c r="T61" s="4"/>
      <c r="U61" s="4">
        <v>10320</v>
      </c>
      <c r="V61" s="4"/>
      <c r="W61" s="4"/>
      <c r="X61" s="4">
        <v>0</v>
      </c>
      <c r="Y61" s="4">
        <v>5220</v>
      </c>
      <c r="Z61" s="4">
        <v>10440</v>
      </c>
      <c r="AA61" s="75">
        <f>SUM(O61:Z61)</f>
        <v>41640</v>
      </c>
      <c r="AB61" s="76">
        <f t="shared" si="11"/>
        <v>96.84</v>
      </c>
      <c r="AC61" s="77">
        <f>N61-AA61</f>
        <v>1360</v>
      </c>
    </row>
    <row r="62" spans="1:29" s="6" customFormat="1" x14ac:dyDescent="0.25">
      <c r="A62" s="30"/>
      <c r="B62" s="14"/>
      <c r="C62" s="15"/>
      <c r="D62" s="14"/>
      <c r="E62" s="14"/>
      <c r="F62" s="3">
        <v>425225</v>
      </c>
      <c r="G62" s="73" t="str">
        <f>IF(ISERROR(VLOOKUP(VALUE(F62&amp;""),KontniPlan,2,FALSE)),"Opis konta",VLOOKUP(VALUE(F62&amp;""),KontniPlan,2,FALSE))</f>
        <v>Опрема за домаћинство и угоститељство</v>
      </c>
      <c r="H62" s="35"/>
      <c r="I62" s="98">
        <f>F62</f>
        <v>425225</v>
      </c>
      <c r="J62" s="99">
        <v>6</v>
      </c>
      <c r="K62" s="31"/>
      <c r="L62" s="74"/>
      <c r="M62" s="31"/>
      <c r="N62" s="4">
        <v>58000</v>
      </c>
      <c r="O62" s="4"/>
      <c r="P62" s="5"/>
      <c r="Q62" s="4"/>
      <c r="R62" s="88">
        <v>27300</v>
      </c>
      <c r="S62" s="4"/>
      <c r="T62" s="4"/>
      <c r="U62" s="4">
        <v>8200</v>
      </c>
      <c r="V62" s="4">
        <v>13300</v>
      </c>
      <c r="W62" s="4"/>
      <c r="X62" s="4">
        <v>2500</v>
      </c>
      <c r="Y62" s="4">
        <v>4200</v>
      </c>
      <c r="Z62" s="4">
        <v>1500</v>
      </c>
      <c r="AA62" s="75">
        <f>SUM(O62:Z62)</f>
        <v>57000</v>
      </c>
      <c r="AB62" s="76">
        <f t="shared" si="11"/>
        <v>98.28</v>
      </c>
      <c r="AC62" s="77">
        <f>N62-AA62</f>
        <v>1000</v>
      </c>
    </row>
    <row r="63" spans="1:29" hidden="1" x14ac:dyDescent="0.25">
      <c r="A63" s="48">
        <f>TRUNC(E64/L63)</f>
        <v>426</v>
      </c>
      <c r="B63" s="16"/>
      <c r="C63" s="17"/>
      <c r="D63" s="61">
        <f>IF(ISERROR($K63),"KONTO",$K63)</f>
        <v>426000</v>
      </c>
      <c r="E63" s="61" t="str">
        <f>IF(ISERROR(VLOOKUP(D63,KontniPlan,2,FALSE)),"ОПИС КОНТА",VLOOKUP(D63,KontniPlan,2,FALSE))</f>
        <v>МАТЕРИЈАЛ</v>
      </c>
      <c r="F63" s="25"/>
      <c r="G63" s="28"/>
      <c r="H63" s="28"/>
      <c r="I63" s="94">
        <f>A63</f>
        <v>426</v>
      </c>
      <c r="J63" s="95">
        <v>3</v>
      </c>
      <c r="K63" s="62">
        <f>A63*L63</f>
        <v>426000</v>
      </c>
      <c r="L63" s="63">
        <v>1000</v>
      </c>
      <c r="M63" s="62">
        <f>K63+L63</f>
        <v>427000</v>
      </c>
      <c r="N63" s="64">
        <f t="shared" ref="N63:AA63" si="35">SUMIFS(N$3:N$78,$E$3:$E$78,"&gt;="&amp;$K63,$E$3:$E$78,"&lt;"&amp;$M63)</f>
        <v>930000</v>
      </c>
      <c r="O63" s="64">
        <f t="shared" si="35"/>
        <v>15900</v>
      </c>
      <c r="P63" s="64">
        <f t="shared" si="35"/>
        <v>155483.76999999999</v>
      </c>
      <c r="Q63" s="64">
        <f t="shared" si="35"/>
        <v>20904</v>
      </c>
      <c r="R63" s="64">
        <f t="shared" si="35"/>
        <v>12000</v>
      </c>
      <c r="S63" s="64">
        <f t="shared" si="35"/>
        <v>55754</v>
      </c>
      <c r="T63" s="64">
        <f t="shared" si="35"/>
        <v>35628</v>
      </c>
      <c r="U63" s="64">
        <f t="shared" si="35"/>
        <v>69570</v>
      </c>
      <c r="V63" s="64">
        <f t="shared" si="35"/>
        <v>36682.199999999997</v>
      </c>
      <c r="W63" s="64">
        <f t="shared" si="35"/>
        <v>36895</v>
      </c>
      <c r="X63" s="64">
        <f t="shared" si="35"/>
        <v>38013.300000000003</v>
      </c>
      <c r="Y63" s="64">
        <f t="shared" si="35"/>
        <v>115725</v>
      </c>
      <c r="Z63" s="64">
        <f t="shared" si="35"/>
        <v>336952.37</v>
      </c>
      <c r="AA63" s="64">
        <f t="shared" si="35"/>
        <v>929507.64</v>
      </c>
      <c r="AB63" s="65">
        <f>IF(ISERROR(AA63*100/N63),"",AA63*100/N63)</f>
        <v>99.95</v>
      </c>
      <c r="AC63" s="66">
        <f>SUMIFS(AC$3:AC$78,$E$3:$E$78,"&gt;="&amp;$K63,$E$3:$E$78,"&lt;"&amp;$M63)</f>
        <v>492.36</v>
      </c>
    </row>
    <row r="64" spans="1:29" x14ac:dyDescent="0.25">
      <c r="A64" s="48">
        <f>TRUNC(F65/L64)</f>
        <v>4261</v>
      </c>
      <c r="B64" s="16"/>
      <c r="C64" s="17"/>
      <c r="D64" s="18"/>
      <c r="E64" s="67">
        <f>IF($K64=0,"KONTO",$K64)</f>
        <v>426100</v>
      </c>
      <c r="F64" s="67" t="str">
        <f>IF(ISERROR(VLOOKUP(VALUE(E64&amp;""),KontniPlan,2,FALSE)),"Opis konta",VLOOKUP(VALUE(E64&amp;""),KontniPlan,2,FALSE))</f>
        <v>Административни материјал</v>
      </c>
      <c r="G64" s="29"/>
      <c r="H64" s="29"/>
      <c r="I64" s="96">
        <f>A64</f>
        <v>4261</v>
      </c>
      <c r="J64" s="97">
        <v>4</v>
      </c>
      <c r="K64" s="68">
        <f>A64*L64</f>
        <v>426100</v>
      </c>
      <c r="L64" s="69">
        <v>100</v>
      </c>
      <c r="M64" s="68">
        <f>K64+L64</f>
        <v>426200</v>
      </c>
      <c r="N64" s="70">
        <f t="shared" ref="N64:AA64" si="36">SUMIFS(N$3:N$78,$F$3:$F$78,"&gt;="&amp;$K64,$F$3:$F$78,"&lt;"&amp;$M64)</f>
        <v>480000</v>
      </c>
      <c r="O64" s="70">
        <f t="shared" si="36"/>
        <v>3900</v>
      </c>
      <c r="P64" s="70">
        <f t="shared" si="36"/>
        <v>93985.2</v>
      </c>
      <c r="Q64" s="70">
        <f t="shared" si="36"/>
        <v>0</v>
      </c>
      <c r="R64" s="70">
        <f t="shared" si="36"/>
        <v>0</v>
      </c>
      <c r="S64" s="70">
        <f t="shared" si="36"/>
        <v>25197.200000000001</v>
      </c>
      <c r="T64" s="70">
        <f t="shared" si="36"/>
        <v>23628</v>
      </c>
      <c r="U64" s="70">
        <f t="shared" si="36"/>
        <v>57570</v>
      </c>
      <c r="V64" s="70">
        <f t="shared" si="36"/>
        <v>24682.2</v>
      </c>
      <c r="W64" s="70">
        <f t="shared" si="36"/>
        <v>24895</v>
      </c>
      <c r="X64" s="70">
        <f t="shared" si="36"/>
        <v>38013.300000000003</v>
      </c>
      <c r="Y64" s="70">
        <f t="shared" si="36"/>
        <v>39024</v>
      </c>
      <c r="Z64" s="70">
        <f t="shared" si="36"/>
        <v>148897.87</v>
      </c>
      <c r="AA64" s="70">
        <f t="shared" si="36"/>
        <v>479792.77</v>
      </c>
      <c r="AB64" s="71">
        <f t="shared" ref="AB64:AB77" si="37">IF(ISERROR(AA64*100/N64),"",AA64*100/N64)</f>
        <v>99.96</v>
      </c>
      <c r="AC64" s="72">
        <f>SUMIFS(AC$3:AC$78,$F$3:$F$78,"&gt;="&amp;$K64,$F$3:$F$78,"&lt;"&amp;$M64)</f>
        <v>207.23</v>
      </c>
    </row>
    <row r="65" spans="1:29" s="6" customFormat="1" x14ac:dyDescent="0.25">
      <c r="A65" s="30"/>
      <c r="B65" s="14"/>
      <c r="C65" s="15"/>
      <c r="D65" s="14"/>
      <c r="E65" s="14"/>
      <c r="F65" s="3">
        <v>426111</v>
      </c>
      <c r="G65" s="73" t="str">
        <f>IF(ISERROR(VLOOKUP(VALUE(F65&amp;""),KontniPlan,2,FALSE)),"Opis konta",VLOOKUP(VALUE(F65&amp;""),KontniPlan,2,FALSE))</f>
        <v>Канцеларијски материјал</v>
      </c>
      <c r="H65" s="35"/>
      <c r="I65" s="98">
        <f>F65</f>
        <v>426111</v>
      </c>
      <c r="J65" s="99">
        <v>6</v>
      </c>
      <c r="K65" s="31"/>
      <c r="L65" s="74"/>
      <c r="M65" s="31"/>
      <c r="N65" s="4">
        <v>480000</v>
      </c>
      <c r="O65" s="4">
        <v>3900</v>
      </c>
      <c r="P65" s="5">
        <v>93985.2</v>
      </c>
      <c r="Q65" s="4"/>
      <c r="R65" s="4"/>
      <c r="S65" s="4">
        <v>25197.200000000001</v>
      </c>
      <c r="T65" s="4">
        <v>23628</v>
      </c>
      <c r="U65" s="4">
        <v>57570</v>
      </c>
      <c r="V65" s="4">
        <v>24682.2</v>
      </c>
      <c r="W65" s="4">
        <v>24895</v>
      </c>
      <c r="X65" s="4">
        <v>38013.300000000003</v>
      </c>
      <c r="Y65" s="4">
        <v>39024</v>
      </c>
      <c r="Z65" s="4">
        <v>148897.87</v>
      </c>
      <c r="AA65" s="75">
        <f>SUM(O65:Z65)</f>
        <v>479792.77</v>
      </c>
      <c r="AB65" s="76">
        <f t="shared" si="37"/>
        <v>99.96</v>
      </c>
      <c r="AC65" s="77">
        <f>N65-AA65</f>
        <v>207.23</v>
      </c>
    </row>
    <row r="66" spans="1:29" x14ac:dyDescent="0.25">
      <c r="A66" s="48">
        <f>TRUNC(F67/L66)</f>
        <v>4263</v>
      </c>
      <c r="B66" s="16"/>
      <c r="C66" s="17"/>
      <c r="D66" s="18"/>
      <c r="E66" s="67">
        <f>IF($K66=0,"KONTO",$K66)</f>
        <v>426300</v>
      </c>
      <c r="F66" s="67" t="str">
        <f>IF(ISERROR(VLOOKUP(VALUE(E66&amp;""),KontniPlan,2,FALSE)),"Opis konta",VLOOKUP(VALUE(E66&amp;""),KontniPlan,2,FALSE))</f>
        <v>Материјали за образовање и усавршавање запослених</v>
      </c>
      <c r="G66" s="29"/>
      <c r="H66" s="29"/>
      <c r="I66" s="96">
        <f>A66</f>
        <v>4263</v>
      </c>
      <c r="J66" s="97">
        <v>4</v>
      </c>
      <c r="K66" s="68">
        <f>A66*L66</f>
        <v>426300</v>
      </c>
      <c r="L66" s="69">
        <v>100</v>
      </c>
      <c r="M66" s="68">
        <f>K66+L66</f>
        <v>426400</v>
      </c>
      <c r="N66" s="70">
        <f t="shared" ref="N66:AA66" si="38">SUMIFS(N$3:N$78,$F$3:$F$78,"&gt;="&amp;$K66,$F$3:$F$78,"&lt;"&amp;$M66)</f>
        <v>366000</v>
      </c>
      <c r="O66" s="70">
        <f t="shared" si="38"/>
        <v>12000</v>
      </c>
      <c r="P66" s="70">
        <f t="shared" si="38"/>
        <v>12000</v>
      </c>
      <c r="Q66" s="70">
        <f t="shared" si="38"/>
        <v>12000</v>
      </c>
      <c r="R66" s="70">
        <f t="shared" si="38"/>
        <v>12000</v>
      </c>
      <c r="S66" s="70">
        <f t="shared" si="38"/>
        <v>12000</v>
      </c>
      <c r="T66" s="70">
        <f t="shared" si="38"/>
        <v>12000</v>
      </c>
      <c r="U66" s="70">
        <f t="shared" si="38"/>
        <v>12000</v>
      </c>
      <c r="V66" s="70">
        <f t="shared" si="38"/>
        <v>12000</v>
      </c>
      <c r="W66" s="70">
        <f t="shared" si="38"/>
        <v>12000</v>
      </c>
      <c r="X66" s="70">
        <f t="shared" si="38"/>
        <v>0</v>
      </c>
      <c r="Y66" s="70">
        <f t="shared" si="38"/>
        <v>69705</v>
      </c>
      <c r="Z66" s="70">
        <f t="shared" si="38"/>
        <v>188054.5</v>
      </c>
      <c r="AA66" s="70">
        <f t="shared" si="38"/>
        <v>365759.5</v>
      </c>
      <c r="AB66" s="71">
        <f t="shared" si="37"/>
        <v>99.93</v>
      </c>
      <c r="AC66" s="72">
        <f>SUMIFS(AC$3:AC$78,$F$3:$F$78,"&gt;="&amp;$K66,$F$3:$F$78,"&lt;"&amp;$M66)</f>
        <v>240.5</v>
      </c>
    </row>
    <row r="67" spans="1:29" s="6" customFormat="1" x14ac:dyDescent="0.25">
      <c r="A67" s="30"/>
      <c r="B67" s="14"/>
      <c r="C67" s="15"/>
      <c r="D67" s="14"/>
      <c r="E67" s="14"/>
      <c r="F67" s="3">
        <v>426311</v>
      </c>
      <c r="G67" s="73" t="str">
        <f>IF(ISERROR(VLOOKUP(VALUE(F67&amp;""),KontniPlan,2,FALSE)),"Opis konta",VLOOKUP(VALUE(F67&amp;""),KontniPlan,2,FALSE))</f>
        <v>Стручна литература за редовне потребе запослених</v>
      </c>
      <c r="H67" s="35"/>
      <c r="I67" s="98">
        <f>F67</f>
        <v>426311</v>
      </c>
      <c r="J67" s="99">
        <v>6</v>
      </c>
      <c r="K67" s="31"/>
      <c r="L67" s="74"/>
      <c r="M67" s="31"/>
      <c r="N67" s="4">
        <v>366000</v>
      </c>
      <c r="O67" s="4">
        <v>12000</v>
      </c>
      <c r="P67" s="5">
        <v>12000</v>
      </c>
      <c r="Q67" s="4">
        <v>12000</v>
      </c>
      <c r="R67" s="4">
        <v>12000</v>
      </c>
      <c r="S67" s="4">
        <v>12000</v>
      </c>
      <c r="T67" s="4">
        <v>12000</v>
      </c>
      <c r="U67" s="4">
        <v>12000</v>
      </c>
      <c r="V67" s="4">
        <v>12000</v>
      </c>
      <c r="W67" s="4">
        <v>12000</v>
      </c>
      <c r="X67" s="4">
        <v>0</v>
      </c>
      <c r="Y67" s="4">
        <v>69705</v>
      </c>
      <c r="Z67" s="4">
        <v>188054.5</v>
      </c>
      <c r="AA67" s="75">
        <f>SUM(O67:Z67)</f>
        <v>365759.5</v>
      </c>
      <c r="AB67" s="76">
        <f t="shared" si="37"/>
        <v>99.93</v>
      </c>
      <c r="AC67" s="77">
        <f>N67-AA67</f>
        <v>240.5</v>
      </c>
    </row>
    <row r="68" spans="1:29" x14ac:dyDescent="0.25">
      <c r="A68" s="48">
        <f>TRUNC(F69/L68)</f>
        <v>4264</v>
      </c>
      <c r="B68" s="16"/>
      <c r="C68" s="17"/>
      <c r="D68" s="18"/>
      <c r="E68" s="67">
        <f>IF($K68=0,"KONTO",$K68)</f>
        <v>426400</v>
      </c>
      <c r="F68" s="67" t="str">
        <f>IF(ISERROR(VLOOKUP(VALUE(E68&amp;""),KontniPlan,2,FALSE)),"Opis konta",VLOOKUP(VALUE(E68&amp;""),KontniPlan,2,FALSE))</f>
        <v>Материјали за саобраћај</v>
      </c>
      <c r="G68" s="29"/>
      <c r="H68" s="29"/>
      <c r="I68" s="96">
        <f>A68</f>
        <v>4264</v>
      </c>
      <c r="J68" s="97">
        <v>4</v>
      </c>
      <c r="K68" s="68">
        <f>A68*L68</f>
        <v>426400</v>
      </c>
      <c r="L68" s="69">
        <v>100</v>
      </c>
      <c r="M68" s="68">
        <f>K68+L68</f>
        <v>426500</v>
      </c>
      <c r="N68" s="70">
        <f t="shared" ref="N68:AA68" si="39">SUMIFS(N$3:N$78,$F$3:$F$78,"&gt;="&amp;$K68,$F$3:$F$78,"&lt;"&amp;$M68)</f>
        <v>0</v>
      </c>
      <c r="O68" s="70">
        <f t="shared" si="39"/>
        <v>0</v>
      </c>
      <c r="P68" s="70">
        <f t="shared" si="39"/>
        <v>0</v>
      </c>
      <c r="Q68" s="70">
        <f t="shared" si="39"/>
        <v>0</v>
      </c>
      <c r="R68" s="70">
        <f t="shared" si="39"/>
        <v>0</v>
      </c>
      <c r="S68" s="70">
        <f t="shared" si="39"/>
        <v>0</v>
      </c>
      <c r="T68" s="70">
        <f t="shared" si="39"/>
        <v>0</v>
      </c>
      <c r="U68" s="70">
        <f t="shared" si="39"/>
        <v>0</v>
      </c>
      <c r="V68" s="70">
        <f t="shared" si="39"/>
        <v>0</v>
      </c>
      <c r="W68" s="70">
        <f t="shared" si="39"/>
        <v>0</v>
      </c>
      <c r="X68" s="70">
        <f t="shared" si="39"/>
        <v>0</v>
      </c>
      <c r="Y68" s="70">
        <f t="shared" si="39"/>
        <v>0</v>
      </c>
      <c r="Z68" s="70">
        <f t="shared" si="39"/>
        <v>0</v>
      </c>
      <c r="AA68" s="70">
        <f t="shared" si="39"/>
        <v>0</v>
      </c>
      <c r="AB68" s="71" t="str">
        <f t="shared" si="37"/>
        <v/>
      </c>
      <c r="AC68" s="72">
        <f>SUMIFS(AC$3:AC$78,$F$3:$F$78,"&gt;="&amp;$K68,$F$3:$F$78,"&lt;"&amp;$M68)</f>
        <v>0</v>
      </c>
    </row>
    <row r="69" spans="1:29" s="6" customFormat="1" x14ac:dyDescent="0.25">
      <c r="A69" s="30"/>
      <c r="B69" s="14"/>
      <c r="C69" s="15"/>
      <c r="D69" s="14"/>
      <c r="E69" s="14"/>
      <c r="F69" s="3">
        <v>426411</v>
      </c>
      <c r="G69" s="73" t="str">
        <f>IF(ISERROR(VLOOKUP(VALUE(F69&amp;""),KontniPlan,2,FALSE)),"Opis konta",VLOOKUP(VALUE(F69&amp;""),KontniPlan,2,FALSE))</f>
        <v>Бензин</v>
      </c>
      <c r="H69" s="35"/>
      <c r="I69" s="98">
        <f>F69</f>
        <v>426411</v>
      </c>
      <c r="J69" s="99">
        <v>6</v>
      </c>
      <c r="K69" s="31"/>
      <c r="L69" s="74"/>
      <c r="M69" s="31"/>
      <c r="N69" s="4">
        <v>0</v>
      </c>
      <c r="O69" s="4"/>
      <c r="P69" s="5"/>
      <c r="Q69" s="4"/>
      <c r="R69" s="4"/>
      <c r="S69" s="4"/>
      <c r="T69" s="4"/>
      <c r="U69" s="4"/>
      <c r="V69" s="4"/>
      <c r="W69" s="4"/>
      <c r="X69" s="4">
        <v>0</v>
      </c>
      <c r="Y69" s="4">
        <v>0</v>
      </c>
      <c r="Z69" s="4">
        <v>0</v>
      </c>
      <c r="AA69" s="75">
        <f>SUM(O69:Z69)</f>
        <v>0</v>
      </c>
      <c r="AB69" s="76" t="str">
        <f t="shared" si="37"/>
        <v/>
      </c>
      <c r="AC69" s="77">
        <f>N69-AA69</f>
        <v>0</v>
      </c>
    </row>
    <row r="70" spans="1:29" x14ac:dyDescent="0.25">
      <c r="A70" s="48">
        <f>TRUNC(F72/L70)</f>
        <v>4269</v>
      </c>
      <c r="B70" s="16"/>
      <c r="C70" s="17"/>
      <c r="D70" s="18"/>
      <c r="E70" s="67">
        <f>IF($K70=0,"KONTO",$K70)</f>
        <v>426900</v>
      </c>
      <c r="F70" s="67" t="str">
        <f>IF(ISERROR(VLOOKUP(VALUE(E70&amp;""),KontniPlan,2,FALSE)),"Opis konta",VLOOKUP(VALUE(E70&amp;""),KontniPlan,2,FALSE))</f>
        <v>Материјали за посебне намене</v>
      </c>
      <c r="G70" s="29"/>
      <c r="H70" s="29"/>
      <c r="I70" s="96">
        <f>A70</f>
        <v>4269</v>
      </c>
      <c r="J70" s="97">
        <v>4</v>
      </c>
      <c r="K70" s="68">
        <f>A70*L70</f>
        <v>426900</v>
      </c>
      <c r="L70" s="69">
        <v>100</v>
      </c>
      <c r="M70" s="68">
        <f>K70+L70</f>
        <v>427000</v>
      </c>
      <c r="N70" s="70">
        <f t="shared" ref="N70:AA70" si="40">SUMIFS(N$3:N$78,$F$3:$F$78,"&gt;="&amp;$K70,$F$3:$F$78,"&lt;"&amp;$M70)</f>
        <v>84000</v>
      </c>
      <c r="O70" s="70">
        <f t="shared" si="40"/>
        <v>0</v>
      </c>
      <c r="P70" s="70">
        <f t="shared" si="40"/>
        <v>49498.57</v>
      </c>
      <c r="Q70" s="70">
        <f t="shared" si="40"/>
        <v>8904</v>
      </c>
      <c r="R70" s="70">
        <f t="shared" si="40"/>
        <v>0</v>
      </c>
      <c r="S70" s="70">
        <f t="shared" si="40"/>
        <v>18556.8</v>
      </c>
      <c r="T70" s="70">
        <f t="shared" si="40"/>
        <v>0</v>
      </c>
      <c r="U70" s="70">
        <f t="shared" si="40"/>
        <v>0</v>
      </c>
      <c r="V70" s="70">
        <f t="shared" si="40"/>
        <v>0</v>
      </c>
      <c r="W70" s="70">
        <f t="shared" si="40"/>
        <v>0</v>
      </c>
      <c r="X70" s="70">
        <f t="shared" si="40"/>
        <v>0</v>
      </c>
      <c r="Y70" s="70">
        <f t="shared" si="40"/>
        <v>6996</v>
      </c>
      <c r="Z70" s="70">
        <f t="shared" si="40"/>
        <v>0</v>
      </c>
      <c r="AA70" s="70">
        <f t="shared" si="40"/>
        <v>83955.37</v>
      </c>
      <c r="AB70" s="71">
        <f t="shared" si="37"/>
        <v>99.95</v>
      </c>
      <c r="AC70" s="72">
        <f>SUMIFS(AC$3:AC$78,$F$3:$F$78,"&gt;="&amp;$K70,$F$3:$F$78,"&lt;"&amp;$M70)</f>
        <v>44.63</v>
      </c>
    </row>
    <row r="71" spans="1:29" s="6" customFormat="1" x14ac:dyDescent="0.25">
      <c r="A71" s="30"/>
      <c r="B71" s="14"/>
      <c r="C71" s="15"/>
      <c r="D71" s="14"/>
      <c r="E71" s="14"/>
      <c r="F71" s="3">
        <v>426912</v>
      </c>
      <c r="G71" s="73" t="str">
        <f>IF(ISERROR(VLOOKUP(VALUE(F71&amp;""),KontniPlan,2,FALSE)),"Opis konta",VLOOKUP(VALUE(F71&amp;""),KontniPlan,2,FALSE))</f>
        <v>Резервни делови</v>
      </c>
      <c r="H71" s="35"/>
      <c r="I71" s="98">
        <f>F71</f>
        <v>426912</v>
      </c>
      <c r="J71" s="99">
        <v>6</v>
      </c>
      <c r="K71" s="31"/>
      <c r="L71" s="74"/>
      <c r="M71" s="31"/>
      <c r="N71" s="4">
        <v>84000</v>
      </c>
      <c r="O71" s="4"/>
      <c r="P71" s="5">
        <v>49498.57</v>
      </c>
      <c r="Q71" s="4">
        <v>8904</v>
      </c>
      <c r="R71" s="4"/>
      <c r="S71" s="4">
        <v>18556.8</v>
      </c>
      <c r="T71" s="4"/>
      <c r="U71" s="4"/>
      <c r="V71" s="4"/>
      <c r="W71" s="4"/>
      <c r="X71" s="4">
        <v>0</v>
      </c>
      <c r="Y71" s="4">
        <v>6996</v>
      </c>
      <c r="Z71" s="4">
        <v>0</v>
      </c>
      <c r="AA71" s="75">
        <f>SUM(O71:Z71)</f>
        <v>83955.37</v>
      </c>
      <c r="AB71" s="76">
        <f>IF(ISERROR(AA71*100/N71),"",AA71*100/N71)</f>
        <v>99.95</v>
      </c>
      <c r="AC71" s="77">
        <f>N71-AA71</f>
        <v>44.63</v>
      </c>
    </row>
    <row r="72" spans="1:29" s="6" customFormat="1" x14ac:dyDescent="0.25">
      <c r="A72" s="30"/>
      <c r="B72" s="14"/>
      <c r="C72" s="15"/>
      <c r="D72" s="14"/>
      <c r="E72" s="14"/>
      <c r="F72" s="3">
        <v>426919</v>
      </c>
      <c r="G72" s="73" t="str">
        <f>IF(ISERROR(VLOOKUP(VALUE(F72&amp;""),KontniPlan,2,FALSE)),"Opis konta",VLOOKUP(VALUE(F72&amp;""),KontniPlan,2,FALSE))</f>
        <v>Остали материјали за посебне намене</v>
      </c>
      <c r="H72" s="35"/>
      <c r="I72" s="98">
        <f>F72</f>
        <v>426919</v>
      </c>
      <c r="J72" s="99">
        <v>6</v>
      </c>
      <c r="K72" s="31"/>
      <c r="L72" s="74"/>
      <c r="M72" s="31"/>
      <c r="N72" s="4">
        <v>0</v>
      </c>
      <c r="O72" s="4"/>
      <c r="P72" s="5"/>
      <c r="Q72" s="4"/>
      <c r="R72" s="4"/>
      <c r="S72" s="4"/>
      <c r="T72" s="4"/>
      <c r="U72" s="4"/>
      <c r="V72" s="4"/>
      <c r="W72" s="4"/>
      <c r="X72" s="4">
        <v>0</v>
      </c>
      <c r="Y72" s="4">
        <v>0</v>
      </c>
      <c r="Z72" s="4">
        <v>0</v>
      </c>
      <c r="AA72" s="75">
        <f>SUM(O72:Z72)</f>
        <v>0</v>
      </c>
      <c r="AB72" s="76" t="str">
        <f t="shared" si="37"/>
        <v/>
      </c>
      <c r="AC72" s="77">
        <f>N72-AA72</f>
        <v>0</v>
      </c>
    </row>
    <row r="73" spans="1:29" x14ac:dyDescent="0.25">
      <c r="A73" s="48">
        <f>TRUNC(C74/L73)</f>
        <v>5</v>
      </c>
      <c r="B73" s="78">
        <f>IF(ISERROR($K73),"KONTO",$K73)</f>
        <v>500000</v>
      </c>
      <c r="C73" s="79" t="str">
        <f>IF(ISERROR(VLOOKUP(B73,KontniPlan,2,FALSE)),"ОПИС КОНТА",VLOOKUP(B73,KontniPlan,2,FALSE))</f>
        <v>ИЗДАЦИ ЗА НЕФИНАНСИЈСКУ ИМОВИНУ</v>
      </c>
      <c r="D73" s="32"/>
      <c r="E73" s="32"/>
      <c r="F73" s="32"/>
      <c r="G73" s="33"/>
      <c r="H73" s="33"/>
      <c r="I73" s="100">
        <f>A73</f>
        <v>5</v>
      </c>
      <c r="J73" s="101">
        <v>1</v>
      </c>
      <c r="K73" s="80">
        <f>A73*L73</f>
        <v>500000</v>
      </c>
      <c r="L73" s="81">
        <v>100000</v>
      </c>
      <c r="M73" s="80">
        <f>K73+L73</f>
        <v>600000</v>
      </c>
      <c r="N73" s="82">
        <f t="shared" ref="N73:AA73" si="41">SUMIFS(N$3:N$78,$C$3:$C$78,"&gt;="&amp;$K73,$C$3:$C$78,"&lt;"&amp;$M73)</f>
        <v>514000</v>
      </c>
      <c r="O73" s="82">
        <f t="shared" si="41"/>
        <v>0</v>
      </c>
      <c r="P73" s="82">
        <f t="shared" si="41"/>
        <v>99975.21</v>
      </c>
      <c r="Q73" s="82">
        <f t="shared" si="41"/>
        <v>0</v>
      </c>
      <c r="R73" s="82">
        <f t="shared" si="41"/>
        <v>216117.6</v>
      </c>
      <c r="S73" s="82">
        <f t="shared" si="41"/>
        <v>0</v>
      </c>
      <c r="T73" s="82">
        <f t="shared" si="41"/>
        <v>0</v>
      </c>
      <c r="U73" s="82">
        <f t="shared" si="41"/>
        <v>0</v>
      </c>
      <c r="V73" s="82">
        <f t="shared" si="41"/>
        <v>0</v>
      </c>
      <c r="W73" s="82">
        <f t="shared" si="41"/>
        <v>0</v>
      </c>
      <c r="X73" s="82">
        <f t="shared" si="41"/>
        <v>147671.04000000001</v>
      </c>
      <c r="Y73" s="82">
        <f t="shared" si="41"/>
        <v>0</v>
      </c>
      <c r="Z73" s="82">
        <f t="shared" si="41"/>
        <v>48960</v>
      </c>
      <c r="AA73" s="82">
        <f t="shared" si="41"/>
        <v>512723.85</v>
      </c>
      <c r="AB73" s="83">
        <f t="shared" si="37"/>
        <v>99.75</v>
      </c>
      <c r="AC73" s="84">
        <f>SUMIFS(AC$3:AC$78,$C$3:$C$78,"&gt;="&amp;$K73,$C$3:$C$78,"&lt;"&amp;$M73)</f>
        <v>1276.1500000000001</v>
      </c>
    </row>
    <row r="74" spans="1:29" x14ac:dyDescent="0.25">
      <c r="A74" s="48">
        <f>TRUNC(D75/L74)</f>
        <v>51</v>
      </c>
      <c r="B74" s="16"/>
      <c r="C74" s="55">
        <f>IF(ISERROR($K74),"KONTO",$K74)</f>
        <v>510000</v>
      </c>
      <c r="D74" s="55" t="str">
        <f>IF(ISERROR(VLOOKUP(C74,KontniPlan,2,FALSE)),"ОПИС КОНТА",VLOOKUP(C74,KontniPlan,2,FALSE))</f>
        <v>ОСНОВНА СРЕДСТВА</v>
      </c>
      <c r="E74" s="24"/>
      <c r="F74" s="24"/>
      <c r="G74" s="27"/>
      <c r="H74" s="27"/>
      <c r="I74" s="92">
        <f>A74</f>
        <v>51</v>
      </c>
      <c r="J74" s="93">
        <v>2</v>
      </c>
      <c r="K74" s="56">
        <f>A74*L74</f>
        <v>510000</v>
      </c>
      <c r="L74" s="57">
        <v>10000</v>
      </c>
      <c r="M74" s="56">
        <f>K74+L74</f>
        <v>520000</v>
      </c>
      <c r="N74" s="58">
        <f t="shared" ref="N74:AA74" si="42">SUMIFS(N$3:N$78,$D$3:$D$78,"&gt;="&amp;$K74,$D$3:$D$78,"&lt;"&amp;$M74)</f>
        <v>514000</v>
      </c>
      <c r="O74" s="58">
        <f t="shared" si="42"/>
        <v>0</v>
      </c>
      <c r="P74" s="58">
        <f t="shared" si="42"/>
        <v>99975.21</v>
      </c>
      <c r="Q74" s="58">
        <f t="shared" si="42"/>
        <v>0</v>
      </c>
      <c r="R74" s="58">
        <f t="shared" si="42"/>
        <v>216117.6</v>
      </c>
      <c r="S74" s="58">
        <f t="shared" si="42"/>
        <v>0</v>
      </c>
      <c r="T74" s="58">
        <f t="shared" si="42"/>
        <v>0</v>
      </c>
      <c r="U74" s="58">
        <f t="shared" si="42"/>
        <v>0</v>
      </c>
      <c r="V74" s="58">
        <f t="shared" si="42"/>
        <v>0</v>
      </c>
      <c r="W74" s="58">
        <f t="shared" si="42"/>
        <v>0</v>
      </c>
      <c r="X74" s="58">
        <f t="shared" si="42"/>
        <v>147671.04000000001</v>
      </c>
      <c r="Y74" s="58">
        <f t="shared" si="42"/>
        <v>0</v>
      </c>
      <c r="Z74" s="58">
        <f t="shared" si="42"/>
        <v>48960</v>
      </c>
      <c r="AA74" s="58">
        <f t="shared" si="42"/>
        <v>512723.85</v>
      </c>
      <c r="AB74" s="59">
        <f t="shared" si="37"/>
        <v>99.75</v>
      </c>
      <c r="AC74" s="60">
        <f>SUMIFS(AC$3:AC$78,$D$3:$D$78,"&gt;="&amp;$K74,$D$3:$D$78,"&lt;"&amp;$M74)</f>
        <v>1276.1500000000001</v>
      </c>
    </row>
    <row r="75" spans="1:29" hidden="1" x14ac:dyDescent="0.25">
      <c r="A75" s="48">
        <f>TRUNC(E76/L75)</f>
        <v>512</v>
      </c>
      <c r="B75" s="16"/>
      <c r="C75" s="17"/>
      <c r="D75" s="61">
        <f>IF(ISERROR($K75),"KONTO",$K75)</f>
        <v>512000</v>
      </c>
      <c r="E75" s="61" t="str">
        <f>IF(ISERROR(VLOOKUP(D75,KontniPlan,2,FALSE)),"ОПИС КОНТА",VLOOKUP(D75,KontniPlan,2,FALSE))</f>
        <v>МАШИНЕ И ОПРЕМА</v>
      </c>
      <c r="F75" s="25"/>
      <c r="G75" s="28"/>
      <c r="H75" s="28"/>
      <c r="I75" s="94">
        <f>A75</f>
        <v>512</v>
      </c>
      <c r="J75" s="95">
        <v>3</v>
      </c>
      <c r="K75" s="62">
        <f>A75*L75</f>
        <v>512000</v>
      </c>
      <c r="L75" s="63">
        <v>1000</v>
      </c>
      <c r="M75" s="62">
        <f>K75+L75</f>
        <v>513000</v>
      </c>
      <c r="N75" s="64">
        <f t="shared" ref="N75:AA75" si="43">SUMIFS(N$3:N$78,$E$3:$E$78,"&gt;="&amp;$K75,$E$3:$E$78,"&lt;"&amp;$M75)</f>
        <v>514000</v>
      </c>
      <c r="O75" s="64">
        <f t="shared" si="43"/>
        <v>0</v>
      </c>
      <c r="P75" s="64">
        <f t="shared" si="43"/>
        <v>99975.21</v>
      </c>
      <c r="Q75" s="64">
        <f t="shared" si="43"/>
        <v>0</v>
      </c>
      <c r="R75" s="64">
        <f t="shared" si="43"/>
        <v>216117.6</v>
      </c>
      <c r="S75" s="64">
        <f t="shared" si="43"/>
        <v>0</v>
      </c>
      <c r="T75" s="64">
        <f t="shared" si="43"/>
        <v>0</v>
      </c>
      <c r="U75" s="64">
        <f t="shared" si="43"/>
        <v>0</v>
      </c>
      <c r="V75" s="64">
        <f t="shared" si="43"/>
        <v>0</v>
      </c>
      <c r="W75" s="64">
        <f t="shared" si="43"/>
        <v>0</v>
      </c>
      <c r="X75" s="64">
        <f t="shared" si="43"/>
        <v>147671.04000000001</v>
      </c>
      <c r="Y75" s="64">
        <f t="shared" si="43"/>
        <v>0</v>
      </c>
      <c r="Z75" s="64">
        <f t="shared" si="43"/>
        <v>48960</v>
      </c>
      <c r="AA75" s="64">
        <f t="shared" si="43"/>
        <v>512723.85</v>
      </c>
      <c r="AB75" s="65">
        <f t="shared" si="37"/>
        <v>99.75</v>
      </c>
      <c r="AC75" s="66">
        <f>SUMIFS(AC$3:AC$78,$E$3:$E$78,"&gt;="&amp;$K75,$E$3:$E$78,"&lt;"&amp;$M75)</f>
        <v>1276.1500000000001</v>
      </c>
    </row>
    <row r="76" spans="1:29" x14ac:dyDescent="0.25">
      <c r="A76" s="48">
        <f>TRUNC(F77/L76)</f>
        <v>5120</v>
      </c>
      <c r="B76" s="16"/>
      <c r="C76" s="17"/>
      <c r="D76" s="18"/>
      <c r="E76" s="67">
        <f>IF($K76=0,"KONTO",$K76)</f>
        <v>512000</v>
      </c>
      <c r="F76" s="67" t="str">
        <f>IF(ISERROR(VLOOKUP(VALUE(E76&amp;""),KontniPlan,2,FALSE)),"Opis konta",VLOOKUP(VALUE(E76&amp;""),KontniPlan,2,FALSE))</f>
        <v>МАШИНЕ И ОПРЕМА</v>
      </c>
      <c r="G76" s="29"/>
      <c r="H76" s="29"/>
      <c r="I76" s="96">
        <f>A76</f>
        <v>5120</v>
      </c>
      <c r="J76" s="97">
        <v>4</v>
      </c>
      <c r="K76" s="68">
        <f>A76*L76</f>
        <v>512000</v>
      </c>
      <c r="L76" s="69">
        <v>100</v>
      </c>
      <c r="M76" s="68">
        <f>K76+L76</f>
        <v>512100</v>
      </c>
      <c r="N76" s="70">
        <f t="shared" ref="N76:AA76" si="44">SUMIFS(N$3:N$78,$F$3:$F$78,"&gt;="&amp;$K76,$F$3:$F$78,"&lt;"&amp;$M76)</f>
        <v>514000</v>
      </c>
      <c r="O76" s="70">
        <f t="shared" si="44"/>
        <v>0</v>
      </c>
      <c r="P76" s="70">
        <f t="shared" si="44"/>
        <v>99975.21</v>
      </c>
      <c r="Q76" s="70">
        <f t="shared" si="44"/>
        <v>0</v>
      </c>
      <c r="R76" s="70">
        <f t="shared" si="44"/>
        <v>216117.6</v>
      </c>
      <c r="S76" s="70">
        <f t="shared" si="44"/>
        <v>0</v>
      </c>
      <c r="T76" s="70">
        <f t="shared" si="44"/>
        <v>0</v>
      </c>
      <c r="U76" s="70">
        <f t="shared" si="44"/>
        <v>0</v>
      </c>
      <c r="V76" s="70">
        <f t="shared" si="44"/>
        <v>0</v>
      </c>
      <c r="W76" s="70">
        <f t="shared" si="44"/>
        <v>0</v>
      </c>
      <c r="X76" s="70">
        <f t="shared" si="44"/>
        <v>147671.04000000001</v>
      </c>
      <c r="Y76" s="70">
        <f t="shared" si="44"/>
        <v>0</v>
      </c>
      <c r="Z76" s="70">
        <f t="shared" si="44"/>
        <v>48960</v>
      </c>
      <c r="AA76" s="70">
        <f t="shared" si="44"/>
        <v>512723.85</v>
      </c>
      <c r="AB76" s="71">
        <f t="shared" si="37"/>
        <v>99.75</v>
      </c>
      <c r="AC76" s="72">
        <f>SUMIFS(AC$3:AC$78,$F$3:$F$78,"&gt;="&amp;$K76,$F$3:$F$78,"&lt;"&amp;$M76)</f>
        <v>1276.1500000000001</v>
      </c>
    </row>
    <row r="77" spans="1:29" s="6" customFormat="1" x14ac:dyDescent="0.25">
      <c r="A77" s="30"/>
      <c r="B77" s="14"/>
      <c r="C77" s="15"/>
      <c r="D77" s="14"/>
      <c r="E77" s="14"/>
      <c r="F77" s="3">
        <v>512000</v>
      </c>
      <c r="G77" s="73" t="str">
        <f>IF(ISERROR(VLOOKUP(VALUE(F77&amp;""),KontniPlan,2,FALSE)),"Opis konta",VLOOKUP(VALUE(F77&amp;""),KontniPlan,2,FALSE))</f>
        <v>МАШИНЕ И ОПРЕМА</v>
      </c>
      <c r="H77" s="35"/>
      <c r="I77" s="98">
        <f>F77</f>
        <v>512000</v>
      </c>
      <c r="J77" s="99">
        <v>6</v>
      </c>
      <c r="K77" s="31"/>
      <c r="L77" s="74"/>
      <c r="M77" s="31"/>
      <c r="N77" s="4">
        <v>514000</v>
      </c>
      <c r="O77" s="4"/>
      <c r="P77" s="5">
        <v>99975.21</v>
      </c>
      <c r="Q77" s="4"/>
      <c r="R77" s="4">
        <v>216117.6</v>
      </c>
      <c r="S77" s="4"/>
      <c r="T77" s="4"/>
      <c r="U77" s="4"/>
      <c r="V77" s="4"/>
      <c r="W77" s="4"/>
      <c r="X77" s="4">
        <v>147671.04000000001</v>
      </c>
      <c r="Y77" s="4">
        <v>0</v>
      </c>
      <c r="Z77" s="4">
        <v>48960</v>
      </c>
      <c r="AA77" s="75">
        <f>SUM(O77:Z77)</f>
        <v>512723.85</v>
      </c>
      <c r="AB77" s="76">
        <f t="shared" si="37"/>
        <v>99.75</v>
      </c>
      <c r="AC77" s="106">
        <f>N77-AA77</f>
        <v>1276.1500000000001</v>
      </c>
    </row>
    <row r="78" spans="1:29" s="6" customFormat="1" ht="6.75" customHeight="1" thickBot="1" x14ac:dyDescent="0.3">
      <c r="A78" s="40"/>
      <c r="B78" s="14"/>
      <c r="C78" s="14"/>
      <c r="D78" s="14"/>
      <c r="E78" s="14"/>
      <c r="F78" s="36"/>
      <c r="G78" s="37"/>
      <c r="H78" s="37"/>
      <c r="I78" s="102"/>
      <c r="J78" s="103"/>
      <c r="K78" s="38"/>
      <c r="L78" s="38"/>
      <c r="M78" s="38"/>
      <c r="N78" s="7"/>
      <c r="O78" s="7"/>
      <c r="P78" s="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47"/>
    </row>
    <row r="79" spans="1:29" ht="16.5" thickTop="1" thickBot="1" x14ac:dyDescent="0.3">
      <c r="A79" s="41"/>
      <c r="B79" s="9" t="s">
        <v>0</v>
      </c>
      <c r="C79" s="39"/>
      <c r="D79" s="39"/>
      <c r="E79" s="39"/>
      <c r="F79" s="39"/>
      <c r="G79" s="39"/>
      <c r="H79" s="39"/>
      <c r="I79" s="104"/>
      <c r="J79" s="104"/>
      <c r="K79" s="39"/>
      <c r="L79" s="39"/>
      <c r="M79" s="39"/>
      <c r="N79" s="85">
        <f t="shared" ref="N79:AA79" si="45">N3+N73</f>
        <v>37177000</v>
      </c>
      <c r="O79" s="85">
        <f t="shared" si="45"/>
        <v>2100423.39</v>
      </c>
      <c r="P79" s="85">
        <f t="shared" si="45"/>
        <v>2401273.39</v>
      </c>
      <c r="Q79" s="85">
        <f t="shared" si="45"/>
        <v>2495034.81</v>
      </c>
      <c r="R79" s="85">
        <f t="shared" si="45"/>
        <v>3317892.12</v>
      </c>
      <c r="S79" s="85">
        <f t="shared" si="45"/>
        <v>3088349.17</v>
      </c>
      <c r="T79" s="85">
        <f t="shared" si="45"/>
        <v>2999578.14</v>
      </c>
      <c r="U79" s="85">
        <f t="shared" si="45"/>
        <v>2917188.11</v>
      </c>
      <c r="V79" s="85">
        <f t="shared" si="45"/>
        <v>3102874.64</v>
      </c>
      <c r="W79" s="85">
        <f t="shared" si="45"/>
        <v>3264909.73</v>
      </c>
      <c r="X79" s="85">
        <f t="shared" si="45"/>
        <v>3430125.48</v>
      </c>
      <c r="Y79" s="85">
        <f t="shared" si="45"/>
        <v>3461930.62</v>
      </c>
      <c r="Z79" s="85">
        <f t="shared" si="45"/>
        <v>3770949.7</v>
      </c>
      <c r="AA79" s="85">
        <f t="shared" si="45"/>
        <v>36350529.299999997</v>
      </c>
      <c r="AB79" s="86">
        <f>IF(ISERROR(AA79*100/N79),"",AA79*100/N79)</f>
        <v>97.78</v>
      </c>
      <c r="AC79" s="87">
        <f>AC3+AC73</f>
        <v>826470.7</v>
      </c>
    </row>
    <row r="80" spans="1:29" ht="15.75" thickTop="1" x14ac:dyDescent="0.25"/>
    <row r="82" spans="2:16" x14ac:dyDescent="0.25">
      <c r="B82" s="2"/>
      <c r="C82" s="2"/>
      <c r="D82" s="2"/>
      <c r="E82" s="2"/>
    </row>
    <row r="83" spans="2:16" x14ac:dyDescent="0.25">
      <c r="B83" s="2"/>
      <c r="C83" s="2"/>
      <c r="D83" s="2"/>
      <c r="E83" s="2"/>
    </row>
    <row r="84" spans="2:16" x14ac:dyDescent="0.25">
      <c r="B84" s="2"/>
      <c r="C84" s="2"/>
      <c r="D84" s="2"/>
      <c r="E84" s="2"/>
      <c r="F84" s="2"/>
      <c r="I84" s="11"/>
      <c r="J84" s="11"/>
      <c r="K84" s="2"/>
      <c r="L84" s="2"/>
      <c r="M84" s="2"/>
      <c r="P84" s="2"/>
    </row>
    <row r="85" spans="2:16" x14ac:dyDescent="0.25">
      <c r="B85" s="2"/>
      <c r="C85" s="2"/>
      <c r="D85" s="2"/>
      <c r="E85" s="2"/>
      <c r="F85" s="2"/>
      <c r="I85" s="11"/>
      <c r="J85" s="11"/>
      <c r="K85" s="2"/>
      <c r="L85" s="2"/>
      <c r="M85" s="2"/>
      <c r="P85" s="2"/>
    </row>
    <row r="86" spans="2:16" x14ac:dyDescent="0.25">
      <c r="B86" s="2"/>
      <c r="C86" s="2"/>
      <c r="D86" s="2"/>
      <c r="E86" s="2"/>
      <c r="F86" s="2"/>
      <c r="I86" s="11"/>
      <c r="J86" s="11"/>
      <c r="K86" s="2"/>
      <c r="L86" s="2"/>
      <c r="M86" s="2"/>
      <c r="P86" s="2"/>
    </row>
    <row r="87" spans="2:16" x14ac:dyDescent="0.25">
      <c r="B87" s="2"/>
      <c r="C87" s="2"/>
      <c r="D87" s="2"/>
      <c r="E87" s="2"/>
      <c r="F87" s="2"/>
      <c r="I87" s="11"/>
      <c r="J87" s="11"/>
      <c r="K87" s="2"/>
      <c r="L87" s="2"/>
      <c r="M87" s="2"/>
      <c r="P87" s="2"/>
    </row>
    <row r="88" spans="2:16" x14ac:dyDescent="0.25">
      <c r="B88" s="2"/>
      <c r="C88" s="2"/>
      <c r="D88" s="2"/>
      <c r="E88" s="2"/>
      <c r="F88" s="2"/>
      <c r="I88" s="11"/>
      <c r="J88" s="11"/>
      <c r="K88" s="2"/>
      <c r="L88" s="2"/>
      <c r="M88" s="2"/>
      <c r="P88" s="2"/>
    </row>
    <row r="89" spans="2:16" x14ac:dyDescent="0.25">
      <c r="B89" s="2"/>
      <c r="C89" s="2"/>
      <c r="D89" s="2"/>
      <c r="E89" s="2"/>
      <c r="F89" s="2"/>
      <c r="I89" s="11"/>
      <c r="J89" s="11"/>
      <c r="K89" s="2"/>
      <c r="L89" s="2"/>
      <c r="M89" s="2"/>
      <c r="P89" s="2"/>
    </row>
    <row r="90" spans="2:16" x14ac:dyDescent="0.25">
      <c r="B90" s="2"/>
      <c r="C90" s="2"/>
      <c r="D90" s="2"/>
      <c r="E90" s="2"/>
      <c r="F90" s="2"/>
      <c r="I90" s="11"/>
      <c r="J90" s="11"/>
      <c r="K90" s="2"/>
      <c r="L90" s="2"/>
      <c r="M90" s="2"/>
      <c r="P90" s="2"/>
    </row>
    <row r="91" spans="2:16" x14ac:dyDescent="0.25">
      <c r="B91" s="2"/>
      <c r="C91" s="2"/>
      <c r="D91" s="2"/>
      <c r="E91" s="2"/>
      <c r="F91" s="2"/>
      <c r="I91" s="11"/>
      <c r="J91" s="11"/>
      <c r="K91" s="2"/>
      <c r="L91" s="2"/>
      <c r="M91" s="2"/>
      <c r="P91" s="2"/>
    </row>
    <row r="92" spans="2:16" x14ac:dyDescent="0.25">
      <c r="B92" s="2"/>
      <c r="C92" s="2"/>
      <c r="D92" s="2"/>
      <c r="E92" s="2"/>
    </row>
    <row r="93" spans="2:16" x14ac:dyDescent="0.25">
      <c r="B93" s="2"/>
      <c r="C93" s="2"/>
      <c r="D93" s="2"/>
      <c r="E93" s="2"/>
      <c r="F93" s="2"/>
      <c r="I93" s="11"/>
      <c r="J93" s="11"/>
      <c r="K93" s="2"/>
      <c r="L93" s="2"/>
      <c r="M93" s="2"/>
      <c r="P93" s="2"/>
    </row>
    <row r="94" spans="2:16" x14ac:dyDescent="0.25">
      <c r="B94" s="2"/>
      <c r="C94" s="2"/>
      <c r="D94" s="2"/>
      <c r="E94" s="2"/>
      <c r="F94" s="2"/>
      <c r="I94" s="11"/>
      <c r="J94" s="11"/>
      <c r="K94" s="2"/>
      <c r="L94" s="2"/>
      <c r="M94" s="2"/>
      <c r="P94" s="2"/>
    </row>
    <row r="95" spans="2:16" x14ac:dyDescent="0.25">
      <c r="B95" s="2"/>
      <c r="C95" s="2"/>
      <c r="D95" s="2"/>
      <c r="E95" s="2"/>
      <c r="F95" s="2"/>
      <c r="I95" s="11"/>
      <c r="J95" s="11"/>
      <c r="K95" s="2"/>
      <c r="L95" s="2"/>
      <c r="M95" s="2"/>
      <c r="P95" s="2"/>
    </row>
    <row r="96" spans="2:16" x14ac:dyDescent="0.25">
      <c r="B96" s="2"/>
      <c r="C96" s="2"/>
      <c r="D96" s="2"/>
      <c r="E96" s="2"/>
      <c r="F96" s="2"/>
      <c r="I96" s="11"/>
      <c r="J96" s="11"/>
      <c r="K96" s="2"/>
      <c r="L96" s="2"/>
      <c r="M96" s="2"/>
      <c r="P96" s="2"/>
    </row>
    <row r="97" spans="2:16" x14ac:dyDescent="0.25">
      <c r="B97" s="2"/>
      <c r="C97" s="2"/>
      <c r="D97" s="2"/>
      <c r="E97" s="2"/>
      <c r="F97" s="2"/>
      <c r="I97" s="11"/>
      <c r="J97" s="11"/>
      <c r="K97" s="2"/>
      <c r="L97" s="2"/>
      <c r="M97" s="2"/>
      <c r="P97" s="2"/>
    </row>
    <row r="98" spans="2:16" x14ac:dyDescent="0.25">
      <c r="B98" s="2"/>
      <c r="C98" s="2"/>
      <c r="D98" s="2"/>
      <c r="E98" s="2"/>
      <c r="F98" s="2"/>
      <c r="I98" s="11"/>
      <c r="J98" s="11"/>
      <c r="K98" s="2"/>
      <c r="L98" s="2"/>
      <c r="M98" s="2"/>
      <c r="P98" s="2"/>
    </row>
    <row r="99" spans="2:16" x14ac:dyDescent="0.25">
      <c r="B99" s="2"/>
      <c r="C99" s="2"/>
      <c r="D99" s="2"/>
      <c r="E99" s="2"/>
    </row>
    <row r="100" spans="2:16" x14ac:dyDescent="0.25">
      <c r="B100" s="2"/>
      <c r="C100" s="2"/>
      <c r="D100" s="2"/>
      <c r="E100" s="2"/>
    </row>
    <row r="101" spans="2:16" x14ac:dyDescent="0.25">
      <c r="B101" s="2"/>
      <c r="C101" s="2"/>
      <c r="D101" s="2"/>
      <c r="E101" s="2"/>
    </row>
    <row r="102" spans="2:16" x14ac:dyDescent="0.25">
      <c r="B102" s="2"/>
      <c r="C102" s="2"/>
      <c r="D102" s="2"/>
      <c r="E102" s="2"/>
      <c r="F102" s="2"/>
      <c r="I102" s="11"/>
      <c r="J102" s="11"/>
      <c r="K102" s="2"/>
      <c r="L102" s="2"/>
      <c r="M102" s="2"/>
      <c r="P102" s="2"/>
    </row>
    <row r="103" spans="2:16" x14ac:dyDescent="0.25">
      <c r="B103" s="2"/>
      <c r="C103" s="2"/>
      <c r="D103" s="2"/>
      <c r="E103" s="2"/>
      <c r="F103" s="2"/>
      <c r="I103" s="11"/>
      <c r="J103" s="11"/>
      <c r="K103" s="2"/>
      <c r="L103" s="2"/>
      <c r="M103" s="2"/>
      <c r="P103" s="2"/>
    </row>
    <row r="104" spans="2:16" x14ac:dyDescent="0.25">
      <c r="B104" s="2"/>
      <c r="C104" s="2"/>
      <c r="D104" s="2"/>
      <c r="E104" s="2"/>
      <c r="F104" s="2"/>
      <c r="I104" s="11"/>
      <c r="J104" s="11"/>
      <c r="K104" s="2"/>
      <c r="L104" s="2"/>
      <c r="M104" s="2"/>
      <c r="P104" s="2"/>
    </row>
    <row r="105" spans="2:16" x14ac:dyDescent="0.25">
      <c r="B105" s="2"/>
      <c r="C105" s="2"/>
      <c r="D105" s="2"/>
      <c r="E105" s="2"/>
      <c r="F105" s="2"/>
      <c r="I105" s="11"/>
      <c r="J105" s="11"/>
      <c r="K105" s="2"/>
      <c r="L105" s="2"/>
      <c r="M105" s="2"/>
      <c r="P105" s="2"/>
    </row>
    <row r="106" spans="2:16" x14ac:dyDescent="0.25">
      <c r="B106" s="2"/>
      <c r="C106" s="2"/>
      <c r="D106" s="2"/>
      <c r="E106" s="2"/>
      <c r="F106" s="2"/>
      <c r="I106" s="11"/>
      <c r="J106" s="11"/>
      <c r="K106" s="2"/>
      <c r="L106" s="2"/>
      <c r="M106" s="2"/>
      <c r="P106" s="2"/>
    </row>
    <row r="107" spans="2:16" x14ac:dyDescent="0.25">
      <c r="B107" s="2"/>
      <c r="C107" s="2"/>
      <c r="D107" s="2"/>
      <c r="E107" s="2"/>
      <c r="F107" s="2"/>
      <c r="I107" s="11"/>
      <c r="J107" s="11"/>
      <c r="K107" s="2"/>
      <c r="L107" s="2"/>
      <c r="M107" s="2"/>
      <c r="P107" s="2"/>
    </row>
    <row r="108" spans="2:16" x14ac:dyDescent="0.25">
      <c r="B108" s="2"/>
      <c r="C108" s="2"/>
      <c r="D108" s="2"/>
      <c r="E108" s="2"/>
      <c r="F108" s="2"/>
      <c r="I108" s="11"/>
      <c r="J108" s="11"/>
      <c r="K108" s="2"/>
      <c r="L108" s="2"/>
      <c r="M108" s="2"/>
      <c r="P108" s="2"/>
    </row>
    <row r="109" spans="2:16" x14ac:dyDescent="0.25">
      <c r="B109" s="2"/>
      <c r="C109" s="2"/>
      <c r="D109" s="2"/>
      <c r="E109" s="2"/>
      <c r="F109" s="2"/>
      <c r="I109" s="11"/>
      <c r="J109" s="11"/>
      <c r="K109" s="2"/>
      <c r="L109" s="2"/>
      <c r="M109" s="2"/>
      <c r="P109" s="2"/>
    </row>
    <row r="110" spans="2:16" x14ac:dyDescent="0.25">
      <c r="B110" s="2"/>
      <c r="C110" s="2"/>
      <c r="D110" s="2"/>
      <c r="E110" s="2"/>
    </row>
    <row r="111" spans="2:16" x14ac:dyDescent="0.25">
      <c r="B111" s="2"/>
      <c r="C111" s="2"/>
      <c r="D111" s="2"/>
      <c r="E111" s="2"/>
    </row>
    <row r="112" spans="2:16" x14ac:dyDescent="0.25">
      <c r="B112" s="2"/>
      <c r="C112" s="2"/>
      <c r="D112" s="2"/>
      <c r="E112" s="2"/>
    </row>
    <row r="113" spans="2:5" x14ac:dyDescent="0.25">
      <c r="B113" s="2"/>
      <c r="C113" s="2"/>
      <c r="D113" s="2"/>
      <c r="E113" s="2"/>
    </row>
    <row r="114" spans="2:5" x14ac:dyDescent="0.25">
      <c r="B114" s="2"/>
      <c r="C114" s="2"/>
      <c r="D114" s="2"/>
      <c r="E114" s="2"/>
    </row>
    <row r="115" spans="2:5" x14ac:dyDescent="0.25">
      <c r="B115" s="2"/>
      <c r="C115" s="2"/>
      <c r="D115" s="2"/>
      <c r="E115" s="2"/>
    </row>
    <row r="116" spans="2:5" x14ac:dyDescent="0.25">
      <c r="B116" s="2"/>
      <c r="C116" s="2"/>
      <c r="D116" s="2"/>
      <c r="E116" s="2"/>
    </row>
    <row r="117" spans="2:5" x14ac:dyDescent="0.25">
      <c r="B117" s="2"/>
      <c r="C117" s="2"/>
      <c r="D117" s="2"/>
      <c r="E117" s="2"/>
    </row>
    <row r="118" spans="2:5" x14ac:dyDescent="0.25">
      <c r="B118" s="2"/>
      <c r="C118" s="2"/>
      <c r="D118" s="2"/>
      <c r="E118" s="2"/>
    </row>
    <row r="119" spans="2:5" x14ac:dyDescent="0.25">
      <c r="B119" s="2"/>
      <c r="C119" s="2"/>
      <c r="D119" s="2"/>
      <c r="E119" s="2"/>
    </row>
    <row r="120" spans="2:5" x14ac:dyDescent="0.25">
      <c r="B120" s="2"/>
      <c r="C120" s="2"/>
      <c r="D120" s="2"/>
      <c r="E120" s="2"/>
    </row>
    <row r="121" spans="2:5" x14ac:dyDescent="0.25">
      <c r="B121" s="2"/>
      <c r="C121" s="2"/>
      <c r="D121" s="2"/>
      <c r="E121" s="2"/>
    </row>
    <row r="122" spans="2:5" x14ac:dyDescent="0.25">
      <c r="B122" s="2"/>
      <c r="C122" s="2"/>
      <c r="D122" s="2"/>
      <c r="E122" s="2"/>
    </row>
    <row r="123" spans="2:5" x14ac:dyDescent="0.25">
      <c r="B123" s="2"/>
      <c r="C123" s="2"/>
      <c r="D123" s="2"/>
      <c r="E123" s="2"/>
    </row>
    <row r="124" spans="2:5" x14ac:dyDescent="0.25">
      <c r="B124" s="2"/>
      <c r="C124" s="2"/>
      <c r="D124" s="2"/>
      <c r="E124" s="2"/>
    </row>
    <row r="125" spans="2:5" x14ac:dyDescent="0.25">
      <c r="B125" s="2"/>
      <c r="C125" s="2"/>
      <c r="D125" s="2"/>
      <c r="E125" s="2"/>
    </row>
    <row r="126" spans="2:5" x14ac:dyDescent="0.25">
      <c r="B126" s="2"/>
      <c r="C126" s="2"/>
      <c r="D126" s="2"/>
      <c r="E126" s="2"/>
    </row>
    <row r="127" spans="2:5" x14ac:dyDescent="0.25">
      <c r="B127" s="2"/>
      <c r="C127" s="2"/>
      <c r="D127" s="2"/>
      <c r="E127" s="2"/>
    </row>
    <row r="128" spans="2:5" x14ac:dyDescent="0.25">
      <c r="B128" s="2"/>
      <c r="C128" s="2"/>
      <c r="D128" s="2"/>
      <c r="E128" s="2"/>
    </row>
    <row r="129" spans="2:5" x14ac:dyDescent="0.25">
      <c r="B129" s="2"/>
      <c r="C129" s="2"/>
      <c r="D129" s="2"/>
      <c r="E129" s="2"/>
    </row>
    <row r="130" spans="2:5" x14ac:dyDescent="0.25">
      <c r="B130" s="2"/>
      <c r="C130" s="2"/>
      <c r="D130" s="2"/>
      <c r="E130" s="2"/>
    </row>
    <row r="131" spans="2:5" x14ac:dyDescent="0.25">
      <c r="B131" s="2"/>
      <c r="C131" s="2"/>
      <c r="D131" s="2"/>
      <c r="E131" s="2"/>
    </row>
    <row r="132" spans="2:5" x14ac:dyDescent="0.25">
      <c r="B132" s="2"/>
      <c r="C132" s="2"/>
      <c r="D132" s="2"/>
      <c r="E132" s="2"/>
    </row>
  </sheetData>
  <sheetProtection formatCells="0" autoFilter="0"/>
  <autoFilter ref="I2:J77">
    <filterColumn colId="1">
      <filters>
        <filter val="1"/>
        <filter val="2"/>
        <filter val="4"/>
        <filter val="6"/>
      </filters>
    </filterColumn>
  </autoFilter>
  <dataValidations count="3">
    <dataValidation type="list" allowBlank="1" showErrorMessage="1" errorTitle="Pogrešan konto" error="Izaberi konto iz liste!" sqref="F7 F10 F13 F16 F18 F21 F24 F28:F29 F31:F32 F34:F37 F39:F40 F42 F45 F48 F50 F52 F55 F58 F60:F62 F65 F67 F69 F71:F72 F77">
      <formula1>KontaValidacija</formula1>
    </dataValidation>
    <dataValidation type="custom" allowBlank="1" showInputMessage="1" showErrorMessage="1" errorTitle="Zaključano" error="ćelija ima formulu i ne može se menjati!_x000a_Klikni na &quot;Cancel&quot; i nastavi sa radom!" sqref="B3:C3 C4:D4 D5:E5 A3:A6 E6:F6 K3:K6 G7 D8:E8 M8:AC9 A8:A9 E9:F9 K8:K9 G10 D11:E11 M11:AC12 A11:A12 E12:F12 K11:K12 G13 D14:E14 M14:AC15 A14:A15 E15:F15 K14:K15 G16 A17 E17:F17 K17 M17:AC17 G18 D19:E19 M19:AC20 A19:A20 E20:F20 K19:K20 G21 D22:E22 M22:AC23 A22:A23 E23:F23 K22:K23 G24 C25:D25 M25:AC27 D26:E26 A25:A27 E27:F27 K25:K27 G28:G29 A30 E30:F30 K30 M30:AC30 G31:G32 A33 E33:F33 K33 M33:AC33 G34:G37 A38 E38:F38 K38 M38:AC38 G39:G40 A41 E41:F41 K41 M41:AC41 G42 D43:E43 M43:AC44 A43:A44 E44:F44 K43:K44 G45 D46:E46 A46:A47 E47:F47 K46:K47 M46:AC47 G48 A49 E49:F49 K49 M49:AC49 G50 A51 E51:F51 K51 M51:AC51 G52 D53:E53 A53:A54 E54:F54 K53:K54 M53:AC54 G55 D56:E56 M56:AC57 A56:A57 E57:F57 K56:K57 G58 A59 E59:F59 K59 M59:AC59 G60:G62 D63:E63 M63:AC64 A63:A64 E64:F64 K63:K64 G65 A66 E66:F66 K66 M66:AC66 G67 A68 E68:F68 K68 M68:AC68 G69 E70:F70 K70 M70:AC70 G71:G72 B73:C73 M73:AC76 C74:D74 D75:E75 A73:A76 E76:F76 K73:K76 A70 G77 M3:M6 O3:AC6 N4:N6 I3:I77 N79:AC79">
      <formula1>"&gt;="""""</formula1>
    </dataValidation>
    <dataValidation type="custom" allowBlank="1" showInputMessage="1" showErrorMessage="1" errorTitle="Zaključano" error="Ćelija ima formulu i ne može se menjati!_x000a_Klikni na &quot;Cancel&quot; i nastavi sa radom!" sqref="N3">
      <formula1>"&gt;="""""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85" fitToHeight="2" orientation="landscape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2079" r:id="rId4" name="CommandButton1">
          <controlPr defaultSize="0" print="0" autoFill="0" autoLine="0" r:id="rId5">
            <anchor>
              <from>
                <xdr:col>13</xdr:col>
                <xdr:colOff>514350</xdr:colOff>
                <xdr:row>0</xdr:row>
                <xdr:rowOff>38100</xdr:rowOff>
              </from>
              <to>
                <xdr:col>13</xdr:col>
                <xdr:colOff>847725</xdr:colOff>
                <xdr:row>0</xdr:row>
                <xdr:rowOff>314325</xdr:rowOff>
              </to>
            </anchor>
          </controlPr>
        </control>
      </mc:Choice>
      <mc:Fallback>
        <control shapeId="2079" r:id="rId4" name="CommandButton1"/>
      </mc:Fallback>
    </mc:AlternateContent>
    <mc:AlternateContent xmlns:mc="http://schemas.openxmlformats.org/markup-compatibility/2006">
      <mc:Choice Requires="x14">
        <control shapeId="2077" r:id="rId6" name="cmdTekuciMesec">
          <controlPr defaultSize="0" print="0" autoLine="0" r:id="rId7">
            <anchor>
              <from>
                <xdr:col>7</xdr:col>
                <xdr:colOff>809625</xdr:colOff>
                <xdr:row>0</xdr:row>
                <xdr:rowOff>38100</xdr:rowOff>
              </from>
              <to>
                <xdr:col>13</xdr:col>
                <xdr:colOff>409575</xdr:colOff>
                <xdr:row>0</xdr:row>
                <xdr:rowOff>314325</xdr:rowOff>
              </to>
            </anchor>
          </controlPr>
        </control>
      </mc:Choice>
      <mc:Fallback>
        <control shapeId="2077" r:id="rId6" name="cmdTekuciMesec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1505"/>
  <sheetViews>
    <sheetView workbookViewId="0">
      <selection activeCell="A2" sqref="A2:A1505"/>
    </sheetView>
  </sheetViews>
  <sheetFormatPr defaultRowHeight="15" x14ac:dyDescent="0.25"/>
  <cols>
    <col min="2" max="2" width="200.42578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>
        <v>400000</v>
      </c>
      <c r="B2" t="s">
        <v>3</v>
      </c>
    </row>
    <row r="3" spans="1:2" x14ac:dyDescent="0.25">
      <c r="A3">
        <v>410000</v>
      </c>
      <c r="B3" t="s">
        <v>4</v>
      </c>
    </row>
    <row r="4" spans="1:2" x14ac:dyDescent="0.25">
      <c r="A4">
        <v>411000</v>
      </c>
      <c r="B4" t="s">
        <v>5</v>
      </c>
    </row>
    <row r="5" spans="1:2" x14ac:dyDescent="0.25">
      <c r="A5">
        <v>411100</v>
      </c>
      <c r="B5" t="s">
        <v>6</v>
      </c>
    </row>
    <row r="6" spans="1:2" x14ac:dyDescent="0.25">
      <c r="A6">
        <v>411110</v>
      </c>
      <c r="B6" t="s">
        <v>7</v>
      </c>
    </row>
    <row r="7" spans="1:2" x14ac:dyDescent="0.25">
      <c r="A7">
        <v>411111</v>
      </c>
      <c r="B7" t="s">
        <v>8</v>
      </c>
    </row>
    <row r="8" spans="1:2" x14ac:dyDescent="0.25">
      <c r="A8">
        <v>411112</v>
      </c>
      <c r="B8" t="s">
        <v>9</v>
      </c>
    </row>
    <row r="9" spans="1:2" x14ac:dyDescent="0.25">
      <c r="A9">
        <v>411113</v>
      </c>
      <c r="B9" t="s">
        <v>10</v>
      </c>
    </row>
    <row r="10" spans="1:2" x14ac:dyDescent="0.25">
      <c r="A10">
        <v>411114</v>
      </c>
      <c r="B10" t="s">
        <v>11</v>
      </c>
    </row>
    <row r="11" spans="1:2" x14ac:dyDescent="0.25">
      <c r="A11">
        <v>411115</v>
      </c>
      <c r="B11" t="s">
        <v>12</v>
      </c>
    </row>
    <row r="12" spans="1:2" x14ac:dyDescent="0.25">
      <c r="A12">
        <v>411116</v>
      </c>
      <c r="B12" t="s">
        <v>13</v>
      </c>
    </row>
    <row r="13" spans="1:2" x14ac:dyDescent="0.25">
      <c r="A13">
        <v>411117</v>
      </c>
      <c r="B13" t="s">
        <v>14</v>
      </c>
    </row>
    <row r="14" spans="1:2" x14ac:dyDescent="0.25">
      <c r="A14">
        <v>411118</v>
      </c>
      <c r="B14" t="s">
        <v>15</v>
      </c>
    </row>
    <row r="15" spans="1:2" x14ac:dyDescent="0.25">
      <c r="A15">
        <v>411119</v>
      </c>
      <c r="B15" t="s">
        <v>16</v>
      </c>
    </row>
    <row r="16" spans="1:2" x14ac:dyDescent="0.25">
      <c r="A16">
        <v>411120</v>
      </c>
      <c r="B16" t="s">
        <v>17</v>
      </c>
    </row>
    <row r="17" spans="1:2" x14ac:dyDescent="0.25">
      <c r="A17">
        <v>411121</v>
      </c>
      <c r="B17" t="s">
        <v>18</v>
      </c>
    </row>
    <row r="18" spans="1:2" x14ac:dyDescent="0.25">
      <c r="A18">
        <v>411122</v>
      </c>
      <c r="B18" t="s">
        <v>19</v>
      </c>
    </row>
    <row r="19" spans="1:2" x14ac:dyDescent="0.25">
      <c r="A19">
        <v>411130</v>
      </c>
      <c r="B19" t="s">
        <v>20</v>
      </c>
    </row>
    <row r="20" spans="1:2" x14ac:dyDescent="0.25">
      <c r="A20">
        <v>411131</v>
      </c>
      <c r="B20" t="s">
        <v>20</v>
      </c>
    </row>
    <row r="21" spans="1:2" x14ac:dyDescent="0.25">
      <c r="A21">
        <v>411140</v>
      </c>
      <c r="B21" t="s">
        <v>21</v>
      </c>
    </row>
    <row r="22" spans="1:2" x14ac:dyDescent="0.25">
      <c r="A22">
        <v>411141</v>
      </c>
      <c r="B22" t="s">
        <v>21</v>
      </c>
    </row>
    <row r="23" spans="1:2" x14ac:dyDescent="0.25">
      <c r="A23">
        <v>411150</v>
      </c>
      <c r="B23" t="s">
        <v>22</v>
      </c>
    </row>
    <row r="24" spans="1:2" x14ac:dyDescent="0.25">
      <c r="A24">
        <v>411151</v>
      </c>
      <c r="B24" t="s">
        <v>23</v>
      </c>
    </row>
    <row r="25" spans="1:2" x14ac:dyDescent="0.25">
      <c r="A25">
        <v>411159</v>
      </c>
      <c r="B25" t="s">
        <v>24</v>
      </c>
    </row>
    <row r="26" spans="1:2" x14ac:dyDescent="0.25">
      <c r="A26">
        <v>411190</v>
      </c>
      <c r="B26" t="s">
        <v>25</v>
      </c>
    </row>
    <row r="27" spans="1:2" x14ac:dyDescent="0.25">
      <c r="A27">
        <v>411191</v>
      </c>
      <c r="B27" t="s">
        <v>25</v>
      </c>
    </row>
    <row r="28" spans="1:2" x14ac:dyDescent="0.25">
      <c r="A28">
        <v>412000</v>
      </c>
      <c r="B28" t="s">
        <v>26</v>
      </c>
    </row>
    <row r="29" spans="1:2" x14ac:dyDescent="0.25">
      <c r="A29">
        <v>412100</v>
      </c>
      <c r="B29" t="s">
        <v>27</v>
      </c>
    </row>
    <row r="30" spans="1:2" x14ac:dyDescent="0.25">
      <c r="A30">
        <v>412110</v>
      </c>
      <c r="B30" t="s">
        <v>27</v>
      </c>
    </row>
    <row r="31" spans="1:2" x14ac:dyDescent="0.25">
      <c r="A31">
        <v>412111</v>
      </c>
      <c r="B31" t="s">
        <v>27</v>
      </c>
    </row>
    <row r="32" spans="1:2" x14ac:dyDescent="0.25">
      <c r="A32">
        <v>412112</v>
      </c>
      <c r="B32" t="s">
        <v>28</v>
      </c>
    </row>
    <row r="33" spans="1:2" x14ac:dyDescent="0.25">
      <c r="A33">
        <v>412113</v>
      </c>
      <c r="B33" t="s">
        <v>29</v>
      </c>
    </row>
    <row r="34" spans="1:2" x14ac:dyDescent="0.25">
      <c r="A34">
        <v>412200</v>
      </c>
      <c r="B34" t="s">
        <v>30</v>
      </c>
    </row>
    <row r="35" spans="1:2" x14ac:dyDescent="0.25">
      <c r="A35">
        <v>412210</v>
      </c>
      <c r="B35" t="s">
        <v>30</v>
      </c>
    </row>
    <row r="36" spans="1:2" x14ac:dyDescent="0.25">
      <c r="A36">
        <v>412211</v>
      </c>
      <c r="B36" t="s">
        <v>30</v>
      </c>
    </row>
    <row r="37" spans="1:2" x14ac:dyDescent="0.25">
      <c r="A37">
        <v>412221</v>
      </c>
      <c r="B37" t="s">
        <v>31</v>
      </c>
    </row>
    <row r="38" spans="1:2" x14ac:dyDescent="0.25">
      <c r="A38">
        <v>412300</v>
      </c>
      <c r="B38" t="s">
        <v>32</v>
      </c>
    </row>
    <row r="39" spans="1:2" x14ac:dyDescent="0.25">
      <c r="A39">
        <v>412310</v>
      </c>
      <c r="B39" t="s">
        <v>32</v>
      </c>
    </row>
    <row r="40" spans="1:2" x14ac:dyDescent="0.25">
      <c r="A40">
        <v>412311</v>
      </c>
      <c r="B40" t="s">
        <v>32</v>
      </c>
    </row>
    <row r="41" spans="1:2" x14ac:dyDescent="0.25">
      <c r="A41">
        <v>413000</v>
      </c>
      <c r="B41" t="s">
        <v>33</v>
      </c>
    </row>
    <row r="42" spans="1:2" x14ac:dyDescent="0.25">
      <c r="A42">
        <v>413100</v>
      </c>
      <c r="B42" t="s">
        <v>34</v>
      </c>
    </row>
    <row r="43" spans="1:2" x14ac:dyDescent="0.25">
      <c r="A43">
        <v>413110</v>
      </c>
      <c r="B43" t="s">
        <v>34</v>
      </c>
    </row>
    <row r="44" spans="1:2" x14ac:dyDescent="0.25">
      <c r="A44">
        <v>413111</v>
      </c>
      <c r="B44" t="s">
        <v>35</v>
      </c>
    </row>
    <row r="45" spans="1:2" x14ac:dyDescent="0.25">
      <c r="A45">
        <v>413112</v>
      </c>
      <c r="B45" t="s">
        <v>36</v>
      </c>
    </row>
    <row r="46" spans="1:2" x14ac:dyDescent="0.25">
      <c r="A46">
        <v>413119</v>
      </c>
      <c r="B46" t="s">
        <v>37</v>
      </c>
    </row>
    <row r="47" spans="1:2" x14ac:dyDescent="0.25">
      <c r="A47">
        <v>413120</v>
      </c>
      <c r="B47" t="s">
        <v>38</v>
      </c>
    </row>
    <row r="48" spans="1:2" x14ac:dyDescent="0.25">
      <c r="A48">
        <v>413121</v>
      </c>
      <c r="B48" t="s">
        <v>38</v>
      </c>
    </row>
    <row r="49" spans="1:2" x14ac:dyDescent="0.25">
      <c r="A49">
        <v>413130</v>
      </c>
      <c r="B49" t="s">
        <v>39</v>
      </c>
    </row>
    <row r="50" spans="1:2" x14ac:dyDescent="0.25">
      <c r="A50">
        <v>413131</v>
      </c>
      <c r="B50" t="s">
        <v>40</v>
      </c>
    </row>
    <row r="51" spans="1:2" x14ac:dyDescent="0.25">
      <c r="A51">
        <v>413139</v>
      </c>
      <c r="B51" t="s">
        <v>41</v>
      </c>
    </row>
    <row r="52" spans="1:2" x14ac:dyDescent="0.25">
      <c r="A52">
        <v>413140</v>
      </c>
      <c r="B52" t="s">
        <v>42</v>
      </c>
    </row>
    <row r="53" spans="1:2" x14ac:dyDescent="0.25">
      <c r="A53">
        <v>413141</v>
      </c>
      <c r="B53" t="s">
        <v>43</v>
      </c>
    </row>
    <row r="54" spans="1:2" x14ac:dyDescent="0.25">
      <c r="A54">
        <v>413142</v>
      </c>
      <c r="B54" t="s">
        <v>44</v>
      </c>
    </row>
    <row r="55" spans="1:2" x14ac:dyDescent="0.25">
      <c r="A55">
        <v>413150</v>
      </c>
      <c r="B55" t="s">
        <v>45</v>
      </c>
    </row>
    <row r="56" spans="1:2" x14ac:dyDescent="0.25">
      <c r="A56">
        <v>413151</v>
      </c>
      <c r="B56" t="s">
        <v>45</v>
      </c>
    </row>
    <row r="57" spans="1:2" x14ac:dyDescent="0.25">
      <c r="A57">
        <v>413160</v>
      </c>
      <c r="B57" t="s">
        <v>46</v>
      </c>
    </row>
    <row r="58" spans="1:2" x14ac:dyDescent="0.25">
      <c r="A58">
        <v>413161</v>
      </c>
      <c r="B58" t="s">
        <v>46</v>
      </c>
    </row>
    <row r="59" spans="1:2" x14ac:dyDescent="0.25">
      <c r="A59">
        <v>413170</v>
      </c>
      <c r="B59" t="s">
        <v>47</v>
      </c>
    </row>
    <row r="60" spans="1:2" x14ac:dyDescent="0.25">
      <c r="A60">
        <v>413171</v>
      </c>
      <c r="B60" t="s">
        <v>47</v>
      </c>
    </row>
    <row r="61" spans="1:2" x14ac:dyDescent="0.25">
      <c r="A61">
        <v>413180</v>
      </c>
      <c r="B61" t="s">
        <v>48</v>
      </c>
    </row>
    <row r="62" spans="1:2" x14ac:dyDescent="0.25">
      <c r="A62">
        <v>413181</v>
      </c>
      <c r="B62" t="s">
        <v>48</v>
      </c>
    </row>
    <row r="63" spans="1:2" x14ac:dyDescent="0.25">
      <c r="A63">
        <v>414000</v>
      </c>
      <c r="B63" t="s">
        <v>49</v>
      </c>
    </row>
    <row r="64" spans="1:2" x14ac:dyDescent="0.25">
      <c r="A64">
        <v>414100</v>
      </c>
      <c r="B64" t="s">
        <v>50</v>
      </c>
    </row>
    <row r="65" spans="1:2" x14ac:dyDescent="0.25">
      <c r="A65">
        <v>414110</v>
      </c>
      <c r="B65" t="s">
        <v>51</v>
      </c>
    </row>
    <row r="66" spans="1:2" x14ac:dyDescent="0.25">
      <c r="A66">
        <v>414111</v>
      </c>
      <c r="B66" t="s">
        <v>51</v>
      </c>
    </row>
    <row r="67" spans="1:2" x14ac:dyDescent="0.25">
      <c r="A67">
        <v>414120</v>
      </c>
      <c r="B67" t="s">
        <v>52</v>
      </c>
    </row>
    <row r="68" spans="1:2" x14ac:dyDescent="0.25">
      <c r="A68">
        <v>414121</v>
      </c>
      <c r="B68" t="s">
        <v>52</v>
      </c>
    </row>
    <row r="69" spans="1:2" x14ac:dyDescent="0.25">
      <c r="A69">
        <v>414130</v>
      </c>
      <c r="B69" t="s">
        <v>53</v>
      </c>
    </row>
    <row r="70" spans="1:2" x14ac:dyDescent="0.25">
      <c r="A70">
        <v>414131</v>
      </c>
      <c r="B70" t="s">
        <v>53</v>
      </c>
    </row>
    <row r="71" spans="1:2" x14ac:dyDescent="0.25">
      <c r="A71">
        <v>414200</v>
      </c>
      <c r="B71" t="s">
        <v>54</v>
      </c>
    </row>
    <row r="72" spans="1:2" x14ac:dyDescent="0.25">
      <c r="A72">
        <v>414210</v>
      </c>
      <c r="B72" t="s">
        <v>54</v>
      </c>
    </row>
    <row r="73" spans="1:2" x14ac:dyDescent="0.25">
      <c r="A73">
        <v>414211</v>
      </c>
      <c r="B73" t="s">
        <v>54</v>
      </c>
    </row>
    <row r="74" spans="1:2" x14ac:dyDescent="0.25">
      <c r="A74">
        <v>414300</v>
      </c>
      <c r="B74" t="s">
        <v>55</v>
      </c>
    </row>
    <row r="75" spans="1:2" x14ac:dyDescent="0.25">
      <c r="A75">
        <v>414310</v>
      </c>
      <c r="B75" t="s">
        <v>55</v>
      </c>
    </row>
    <row r="76" spans="1:2" x14ac:dyDescent="0.25">
      <c r="A76">
        <v>414311</v>
      </c>
      <c r="B76" t="s">
        <v>56</v>
      </c>
    </row>
    <row r="77" spans="1:2" x14ac:dyDescent="0.25">
      <c r="A77">
        <v>414312</v>
      </c>
      <c r="B77" t="s">
        <v>57</v>
      </c>
    </row>
    <row r="78" spans="1:2" x14ac:dyDescent="0.25">
      <c r="A78">
        <v>414314</v>
      </c>
      <c r="B78" t="s">
        <v>58</v>
      </c>
    </row>
    <row r="79" spans="1:2" x14ac:dyDescent="0.25">
      <c r="A79">
        <v>414400</v>
      </c>
      <c r="B79" t="s">
        <v>59</v>
      </c>
    </row>
    <row r="80" spans="1:2" x14ac:dyDescent="0.25">
      <c r="A80">
        <v>414410</v>
      </c>
      <c r="B80" t="s">
        <v>59</v>
      </c>
    </row>
    <row r="81" spans="1:2" x14ac:dyDescent="0.25">
      <c r="A81">
        <v>414411</v>
      </c>
      <c r="B81" t="s">
        <v>60</v>
      </c>
    </row>
    <row r="82" spans="1:2" x14ac:dyDescent="0.25">
      <c r="A82">
        <v>414412</v>
      </c>
      <c r="B82" t="s">
        <v>61</v>
      </c>
    </row>
    <row r="83" spans="1:2" x14ac:dyDescent="0.25">
      <c r="A83">
        <v>414419</v>
      </c>
      <c r="B83" t="s">
        <v>62</v>
      </c>
    </row>
    <row r="84" spans="1:2" x14ac:dyDescent="0.25">
      <c r="A84">
        <v>415000</v>
      </c>
      <c r="B84" t="s">
        <v>63</v>
      </c>
    </row>
    <row r="85" spans="1:2" x14ac:dyDescent="0.25">
      <c r="A85">
        <v>415100</v>
      </c>
      <c r="B85" t="s">
        <v>64</v>
      </c>
    </row>
    <row r="86" spans="1:2" x14ac:dyDescent="0.25">
      <c r="A86">
        <v>415110</v>
      </c>
      <c r="B86" t="s">
        <v>64</v>
      </c>
    </row>
    <row r="87" spans="1:2" x14ac:dyDescent="0.25">
      <c r="A87">
        <v>415111</v>
      </c>
      <c r="B87" t="s">
        <v>65</v>
      </c>
    </row>
    <row r="88" spans="1:2" x14ac:dyDescent="0.25">
      <c r="A88">
        <v>415112</v>
      </c>
      <c r="B88" t="s">
        <v>66</v>
      </c>
    </row>
    <row r="89" spans="1:2" x14ac:dyDescent="0.25">
      <c r="A89">
        <v>415113</v>
      </c>
      <c r="B89" t="s">
        <v>67</v>
      </c>
    </row>
    <row r="90" spans="1:2" x14ac:dyDescent="0.25">
      <c r="A90">
        <v>415114</v>
      </c>
      <c r="B90" t="s">
        <v>68</v>
      </c>
    </row>
    <row r="91" spans="1:2" x14ac:dyDescent="0.25">
      <c r="A91">
        <v>415119</v>
      </c>
      <c r="B91" t="s">
        <v>69</v>
      </c>
    </row>
    <row r="92" spans="1:2" x14ac:dyDescent="0.25">
      <c r="A92">
        <v>416000</v>
      </c>
      <c r="B92" t="s">
        <v>70</v>
      </c>
    </row>
    <row r="93" spans="1:2" x14ac:dyDescent="0.25">
      <c r="A93">
        <v>416100</v>
      </c>
      <c r="B93" t="s">
        <v>71</v>
      </c>
    </row>
    <row r="94" spans="1:2" x14ac:dyDescent="0.25">
      <c r="A94">
        <v>416110</v>
      </c>
      <c r="B94" t="s">
        <v>72</v>
      </c>
    </row>
    <row r="95" spans="1:2" x14ac:dyDescent="0.25">
      <c r="A95">
        <v>416111</v>
      </c>
      <c r="B95" t="s">
        <v>73</v>
      </c>
    </row>
    <row r="96" spans="1:2" x14ac:dyDescent="0.25">
      <c r="A96">
        <v>416112</v>
      </c>
      <c r="B96" t="s">
        <v>74</v>
      </c>
    </row>
    <row r="97" spans="1:2" x14ac:dyDescent="0.25">
      <c r="A97">
        <v>416119</v>
      </c>
      <c r="B97" t="s">
        <v>75</v>
      </c>
    </row>
    <row r="98" spans="1:2" x14ac:dyDescent="0.25">
      <c r="A98">
        <v>416120</v>
      </c>
      <c r="B98" t="s">
        <v>76</v>
      </c>
    </row>
    <row r="99" spans="1:2" x14ac:dyDescent="0.25">
      <c r="A99">
        <v>416121</v>
      </c>
      <c r="B99" t="s">
        <v>77</v>
      </c>
    </row>
    <row r="100" spans="1:2" x14ac:dyDescent="0.25">
      <c r="A100">
        <v>416130</v>
      </c>
      <c r="B100" t="s">
        <v>78</v>
      </c>
    </row>
    <row r="101" spans="1:2" x14ac:dyDescent="0.25">
      <c r="A101">
        <v>416131</v>
      </c>
      <c r="B101" t="s">
        <v>79</v>
      </c>
    </row>
    <row r="102" spans="1:2" x14ac:dyDescent="0.25">
      <c r="A102">
        <v>416132</v>
      </c>
      <c r="B102" t="s">
        <v>80</v>
      </c>
    </row>
    <row r="103" spans="1:2" x14ac:dyDescent="0.25">
      <c r="A103">
        <v>417000</v>
      </c>
      <c r="B103" t="s">
        <v>81</v>
      </c>
    </row>
    <row r="104" spans="1:2" x14ac:dyDescent="0.25">
      <c r="A104">
        <v>417100</v>
      </c>
      <c r="B104" t="s">
        <v>82</v>
      </c>
    </row>
    <row r="105" spans="1:2" x14ac:dyDescent="0.25">
      <c r="A105">
        <v>417110</v>
      </c>
      <c r="B105" t="s">
        <v>82</v>
      </c>
    </row>
    <row r="106" spans="1:2" x14ac:dyDescent="0.25">
      <c r="A106">
        <v>417111</v>
      </c>
      <c r="B106" t="s">
        <v>82</v>
      </c>
    </row>
    <row r="107" spans="1:2" x14ac:dyDescent="0.25">
      <c r="A107">
        <v>418000</v>
      </c>
      <c r="B107" t="s">
        <v>83</v>
      </c>
    </row>
    <row r="108" spans="1:2" x14ac:dyDescent="0.25">
      <c r="A108">
        <v>418100</v>
      </c>
      <c r="B108" t="s">
        <v>84</v>
      </c>
    </row>
    <row r="109" spans="1:2" x14ac:dyDescent="0.25">
      <c r="A109">
        <v>418110</v>
      </c>
      <c r="B109" t="s">
        <v>84</v>
      </c>
    </row>
    <row r="110" spans="1:2" x14ac:dyDescent="0.25">
      <c r="A110">
        <v>418111</v>
      </c>
      <c r="B110" t="s">
        <v>84</v>
      </c>
    </row>
    <row r="111" spans="1:2" x14ac:dyDescent="0.25">
      <c r="A111">
        <v>420000</v>
      </c>
      <c r="B111" t="s">
        <v>85</v>
      </c>
    </row>
    <row r="112" spans="1:2" x14ac:dyDescent="0.25">
      <c r="A112">
        <v>421000</v>
      </c>
      <c r="B112" t="s">
        <v>86</v>
      </c>
    </row>
    <row r="113" spans="1:2" x14ac:dyDescent="0.25">
      <c r="A113">
        <v>421100</v>
      </c>
      <c r="B113" t="s">
        <v>87</v>
      </c>
    </row>
    <row r="114" spans="1:2" x14ac:dyDescent="0.25">
      <c r="A114">
        <v>421110</v>
      </c>
      <c r="B114" t="s">
        <v>88</v>
      </c>
    </row>
    <row r="115" spans="1:2" x14ac:dyDescent="0.25">
      <c r="A115">
        <v>421111</v>
      </c>
      <c r="B115" t="s">
        <v>88</v>
      </c>
    </row>
    <row r="116" spans="1:2" x14ac:dyDescent="0.25">
      <c r="A116">
        <v>421120</v>
      </c>
      <c r="B116" t="s">
        <v>89</v>
      </c>
    </row>
    <row r="117" spans="1:2" x14ac:dyDescent="0.25">
      <c r="A117">
        <v>421121</v>
      </c>
      <c r="B117" t="s">
        <v>89</v>
      </c>
    </row>
    <row r="118" spans="1:2" x14ac:dyDescent="0.25">
      <c r="A118">
        <v>421200</v>
      </c>
      <c r="B118" t="s">
        <v>90</v>
      </c>
    </row>
    <row r="119" spans="1:2" x14ac:dyDescent="0.25">
      <c r="A119">
        <v>421210</v>
      </c>
      <c r="B119" t="s">
        <v>91</v>
      </c>
    </row>
    <row r="120" spans="1:2" x14ac:dyDescent="0.25">
      <c r="A120">
        <v>421211</v>
      </c>
      <c r="B120" t="s">
        <v>91</v>
      </c>
    </row>
    <row r="121" spans="1:2" x14ac:dyDescent="0.25">
      <c r="A121">
        <v>421220</v>
      </c>
      <c r="B121" t="s">
        <v>92</v>
      </c>
    </row>
    <row r="122" spans="1:2" x14ac:dyDescent="0.25">
      <c r="A122">
        <v>421221</v>
      </c>
      <c r="B122" t="s">
        <v>93</v>
      </c>
    </row>
    <row r="123" spans="1:2" x14ac:dyDescent="0.25">
      <c r="A123">
        <v>421222</v>
      </c>
      <c r="B123" t="s">
        <v>94</v>
      </c>
    </row>
    <row r="124" spans="1:2" x14ac:dyDescent="0.25">
      <c r="A124">
        <v>421223</v>
      </c>
      <c r="B124" t="s">
        <v>95</v>
      </c>
    </row>
    <row r="125" spans="1:2" x14ac:dyDescent="0.25">
      <c r="A125">
        <v>421224</v>
      </c>
      <c r="B125" t="s">
        <v>96</v>
      </c>
    </row>
    <row r="126" spans="1:2" x14ac:dyDescent="0.25">
      <c r="A126">
        <v>421225</v>
      </c>
      <c r="B126" t="s">
        <v>97</v>
      </c>
    </row>
    <row r="127" spans="1:2" x14ac:dyDescent="0.25">
      <c r="A127">
        <v>421300</v>
      </c>
      <c r="B127" t="s">
        <v>98</v>
      </c>
    </row>
    <row r="128" spans="1:2" x14ac:dyDescent="0.25">
      <c r="A128">
        <v>421310</v>
      </c>
      <c r="B128" t="s">
        <v>99</v>
      </c>
    </row>
    <row r="129" spans="1:2" x14ac:dyDescent="0.25">
      <c r="A129">
        <v>421311</v>
      </c>
      <c r="B129" t="s">
        <v>99</v>
      </c>
    </row>
    <row r="130" spans="1:2" x14ac:dyDescent="0.25">
      <c r="A130">
        <v>421320</v>
      </c>
      <c r="B130" t="s">
        <v>100</v>
      </c>
    </row>
    <row r="131" spans="1:2" x14ac:dyDescent="0.25">
      <c r="A131">
        <v>421321</v>
      </c>
      <c r="B131" t="s">
        <v>101</v>
      </c>
    </row>
    <row r="132" spans="1:2" x14ac:dyDescent="0.25">
      <c r="A132">
        <v>421322</v>
      </c>
      <c r="B132" t="s">
        <v>102</v>
      </c>
    </row>
    <row r="133" spans="1:2" x14ac:dyDescent="0.25">
      <c r="A133">
        <v>421323</v>
      </c>
      <c r="B133" t="s">
        <v>103</v>
      </c>
    </row>
    <row r="134" spans="1:2" x14ac:dyDescent="0.25">
      <c r="A134">
        <v>421324</v>
      </c>
      <c r="B134" t="s">
        <v>104</v>
      </c>
    </row>
    <row r="135" spans="1:2" x14ac:dyDescent="0.25">
      <c r="A135">
        <v>421325</v>
      </c>
      <c r="B135" t="s">
        <v>105</v>
      </c>
    </row>
    <row r="136" spans="1:2" x14ac:dyDescent="0.25">
      <c r="A136">
        <v>421390</v>
      </c>
      <c r="B136" t="s">
        <v>106</v>
      </c>
    </row>
    <row r="137" spans="1:2" x14ac:dyDescent="0.25">
      <c r="A137">
        <v>421391</v>
      </c>
      <c r="B137" t="s">
        <v>107</v>
      </c>
    </row>
    <row r="138" spans="1:2" x14ac:dyDescent="0.25">
      <c r="A138">
        <v>421392</v>
      </c>
      <c r="B138" t="s">
        <v>108</v>
      </c>
    </row>
    <row r="139" spans="1:2" x14ac:dyDescent="0.25">
      <c r="A139">
        <v>421400</v>
      </c>
      <c r="B139" t="s">
        <v>109</v>
      </c>
    </row>
    <row r="140" spans="1:2" x14ac:dyDescent="0.25">
      <c r="A140">
        <v>421410</v>
      </c>
      <c r="B140" t="s">
        <v>110</v>
      </c>
    </row>
    <row r="141" spans="1:2" x14ac:dyDescent="0.25">
      <c r="A141">
        <v>421411</v>
      </c>
      <c r="B141" t="s">
        <v>111</v>
      </c>
    </row>
    <row r="142" spans="1:2" x14ac:dyDescent="0.25">
      <c r="A142">
        <v>421412</v>
      </c>
      <c r="B142" t="s">
        <v>112</v>
      </c>
    </row>
    <row r="143" spans="1:2" x14ac:dyDescent="0.25">
      <c r="A143">
        <v>421413</v>
      </c>
      <c r="B143" t="s">
        <v>113</v>
      </c>
    </row>
    <row r="144" spans="1:2" x14ac:dyDescent="0.25">
      <c r="A144">
        <v>421414</v>
      </c>
      <c r="B144" t="s">
        <v>114</v>
      </c>
    </row>
    <row r="145" spans="1:2" x14ac:dyDescent="0.25">
      <c r="A145">
        <v>421419</v>
      </c>
      <c r="B145" t="s">
        <v>115</v>
      </c>
    </row>
    <row r="146" spans="1:2" x14ac:dyDescent="0.25">
      <c r="A146">
        <v>421420</v>
      </c>
      <c r="B146" t="s">
        <v>116</v>
      </c>
    </row>
    <row r="147" spans="1:2" x14ac:dyDescent="0.25">
      <c r="A147">
        <v>421421</v>
      </c>
      <c r="B147" t="s">
        <v>117</v>
      </c>
    </row>
    <row r="148" spans="1:2" x14ac:dyDescent="0.25">
      <c r="A148">
        <v>421422</v>
      </c>
      <c r="B148" t="s">
        <v>118</v>
      </c>
    </row>
    <row r="149" spans="1:2" x14ac:dyDescent="0.25">
      <c r="A149">
        <v>421429</v>
      </c>
      <c r="B149" t="s">
        <v>119</v>
      </c>
    </row>
    <row r="150" spans="1:2" x14ac:dyDescent="0.25">
      <c r="A150">
        <v>421500</v>
      </c>
      <c r="B150" t="s">
        <v>120</v>
      </c>
    </row>
    <row r="151" spans="1:2" x14ac:dyDescent="0.25">
      <c r="A151">
        <v>421510</v>
      </c>
      <c r="B151" t="s">
        <v>121</v>
      </c>
    </row>
    <row r="152" spans="1:2" x14ac:dyDescent="0.25">
      <c r="A152">
        <v>421511</v>
      </c>
      <c r="B152" t="s">
        <v>122</v>
      </c>
    </row>
    <row r="153" spans="1:2" x14ac:dyDescent="0.25">
      <c r="A153">
        <v>421512</v>
      </c>
      <c r="B153" t="s">
        <v>123</v>
      </c>
    </row>
    <row r="154" spans="1:2" x14ac:dyDescent="0.25">
      <c r="A154">
        <v>421513</v>
      </c>
      <c r="B154" t="s">
        <v>124</v>
      </c>
    </row>
    <row r="155" spans="1:2" x14ac:dyDescent="0.25">
      <c r="A155">
        <v>421519</v>
      </c>
      <c r="B155" t="s">
        <v>125</v>
      </c>
    </row>
    <row r="156" spans="1:2" x14ac:dyDescent="0.25">
      <c r="A156">
        <v>421520</v>
      </c>
      <c r="B156" t="s">
        <v>126</v>
      </c>
    </row>
    <row r="157" spans="1:2" x14ac:dyDescent="0.25">
      <c r="A157">
        <v>421521</v>
      </c>
      <c r="B157" t="s">
        <v>127</v>
      </c>
    </row>
    <row r="158" spans="1:2" x14ac:dyDescent="0.25">
      <c r="A158">
        <v>421522</v>
      </c>
      <c r="B158" t="s">
        <v>128</v>
      </c>
    </row>
    <row r="159" spans="1:2" x14ac:dyDescent="0.25">
      <c r="A159">
        <v>421523</v>
      </c>
      <c r="B159" t="s">
        <v>129</v>
      </c>
    </row>
    <row r="160" spans="1:2" x14ac:dyDescent="0.25">
      <c r="A160">
        <v>421600</v>
      </c>
      <c r="B160" t="s">
        <v>130</v>
      </c>
    </row>
    <row r="161" spans="1:2" x14ac:dyDescent="0.25">
      <c r="A161">
        <v>421610</v>
      </c>
      <c r="B161" t="s">
        <v>131</v>
      </c>
    </row>
    <row r="162" spans="1:2" x14ac:dyDescent="0.25">
      <c r="A162">
        <v>421611</v>
      </c>
      <c r="B162" t="s">
        <v>132</v>
      </c>
    </row>
    <row r="163" spans="1:2" x14ac:dyDescent="0.25">
      <c r="A163">
        <v>421612</v>
      </c>
      <c r="B163" t="s">
        <v>133</v>
      </c>
    </row>
    <row r="164" spans="1:2" x14ac:dyDescent="0.25">
      <c r="A164">
        <v>421619</v>
      </c>
      <c r="B164" t="s">
        <v>134</v>
      </c>
    </row>
    <row r="165" spans="1:2" x14ac:dyDescent="0.25">
      <c r="A165">
        <v>421620</v>
      </c>
      <c r="B165" t="s">
        <v>135</v>
      </c>
    </row>
    <row r="166" spans="1:2" x14ac:dyDescent="0.25">
      <c r="A166">
        <v>421621</v>
      </c>
      <c r="B166" t="s">
        <v>136</v>
      </c>
    </row>
    <row r="167" spans="1:2" x14ac:dyDescent="0.25">
      <c r="A167">
        <v>421622</v>
      </c>
      <c r="B167" t="s">
        <v>137</v>
      </c>
    </row>
    <row r="168" spans="1:2" x14ac:dyDescent="0.25">
      <c r="A168">
        <v>421623</v>
      </c>
      <c r="B168" t="s">
        <v>138</v>
      </c>
    </row>
    <row r="169" spans="1:2" x14ac:dyDescent="0.25">
      <c r="A169">
        <v>421624</v>
      </c>
      <c r="B169" t="s">
        <v>139</v>
      </c>
    </row>
    <row r="170" spans="1:2" x14ac:dyDescent="0.25">
      <c r="A170">
        <v>421625</v>
      </c>
      <c r="B170" t="s">
        <v>140</v>
      </c>
    </row>
    <row r="171" spans="1:2" x14ac:dyDescent="0.25">
      <c r="A171">
        <v>421626</v>
      </c>
      <c r="B171" t="s">
        <v>141</v>
      </c>
    </row>
    <row r="172" spans="1:2" x14ac:dyDescent="0.25">
      <c r="A172">
        <v>421627</v>
      </c>
      <c r="B172" t="s">
        <v>142</v>
      </c>
    </row>
    <row r="173" spans="1:2" x14ac:dyDescent="0.25">
      <c r="A173">
        <v>421628</v>
      </c>
      <c r="B173" t="s">
        <v>143</v>
      </c>
    </row>
    <row r="174" spans="1:2" x14ac:dyDescent="0.25">
      <c r="A174">
        <v>421629</v>
      </c>
      <c r="B174" t="s">
        <v>144</v>
      </c>
    </row>
    <row r="175" spans="1:2" x14ac:dyDescent="0.25">
      <c r="A175">
        <v>421900</v>
      </c>
      <c r="B175" t="s">
        <v>145</v>
      </c>
    </row>
    <row r="176" spans="1:2" x14ac:dyDescent="0.25">
      <c r="A176">
        <v>421910</v>
      </c>
      <c r="B176" t="s">
        <v>145</v>
      </c>
    </row>
    <row r="177" spans="1:2" x14ac:dyDescent="0.25">
      <c r="A177">
        <v>421911</v>
      </c>
      <c r="B177" t="s">
        <v>146</v>
      </c>
    </row>
    <row r="178" spans="1:2" x14ac:dyDescent="0.25">
      <c r="A178">
        <v>421919</v>
      </c>
      <c r="B178" t="s">
        <v>147</v>
      </c>
    </row>
    <row r="179" spans="1:2" x14ac:dyDescent="0.25">
      <c r="A179">
        <v>422000</v>
      </c>
      <c r="B179" t="s">
        <v>148</v>
      </c>
    </row>
    <row r="180" spans="1:2" x14ac:dyDescent="0.25">
      <c r="A180">
        <v>422100</v>
      </c>
      <c r="B180" t="s">
        <v>149</v>
      </c>
    </row>
    <row r="181" spans="1:2" x14ac:dyDescent="0.25">
      <c r="A181">
        <v>422110</v>
      </c>
      <c r="B181" t="s">
        <v>150</v>
      </c>
    </row>
    <row r="182" spans="1:2" x14ac:dyDescent="0.25">
      <c r="A182">
        <v>422111</v>
      </c>
      <c r="B182" t="s">
        <v>150</v>
      </c>
    </row>
    <row r="183" spans="1:2" x14ac:dyDescent="0.25">
      <c r="A183">
        <v>422120</v>
      </c>
      <c r="B183" t="s">
        <v>151</v>
      </c>
    </row>
    <row r="184" spans="1:2" x14ac:dyDescent="0.25">
      <c r="A184">
        <v>422121</v>
      </c>
      <c r="B184" t="s">
        <v>151</v>
      </c>
    </row>
    <row r="185" spans="1:2" x14ac:dyDescent="0.25">
      <c r="A185">
        <v>422130</v>
      </c>
      <c r="B185" t="s">
        <v>152</v>
      </c>
    </row>
    <row r="186" spans="1:2" x14ac:dyDescent="0.25">
      <c r="A186">
        <v>422131</v>
      </c>
      <c r="B186" t="s">
        <v>152</v>
      </c>
    </row>
    <row r="187" spans="1:2" x14ac:dyDescent="0.25">
      <c r="A187">
        <v>422190</v>
      </c>
      <c r="B187" t="s">
        <v>153</v>
      </c>
    </row>
    <row r="188" spans="1:2" x14ac:dyDescent="0.25">
      <c r="A188">
        <v>422191</v>
      </c>
      <c r="B188" t="s">
        <v>154</v>
      </c>
    </row>
    <row r="189" spans="1:2" x14ac:dyDescent="0.25">
      <c r="A189">
        <v>422192</v>
      </c>
      <c r="B189" t="s">
        <v>155</v>
      </c>
    </row>
    <row r="190" spans="1:2" x14ac:dyDescent="0.25">
      <c r="A190">
        <v>422193</v>
      </c>
      <c r="B190" t="s">
        <v>156</v>
      </c>
    </row>
    <row r="191" spans="1:2" x14ac:dyDescent="0.25">
      <c r="A191">
        <v>422194</v>
      </c>
      <c r="B191" t="s">
        <v>157</v>
      </c>
    </row>
    <row r="192" spans="1:2" x14ac:dyDescent="0.25">
      <c r="A192">
        <v>422199</v>
      </c>
      <c r="B192" t="s">
        <v>158</v>
      </c>
    </row>
    <row r="193" spans="1:2" x14ac:dyDescent="0.25">
      <c r="A193">
        <v>422200</v>
      </c>
      <c r="B193" t="s">
        <v>159</v>
      </c>
    </row>
    <row r="194" spans="1:2" x14ac:dyDescent="0.25">
      <c r="A194">
        <v>422210</v>
      </c>
      <c r="B194" t="s">
        <v>160</v>
      </c>
    </row>
    <row r="195" spans="1:2" x14ac:dyDescent="0.25">
      <c r="A195">
        <v>422211</v>
      </c>
      <c r="B195" t="s">
        <v>160</v>
      </c>
    </row>
    <row r="196" spans="1:2" x14ac:dyDescent="0.25">
      <c r="A196">
        <v>422220</v>
      </c>
      <c r="B196" t="s">
        <v>161</v>
      </c>
    </row>
    <row r="197" spans="1:2" x14ac:dyDescent="0.25">
      <c r="A197">
        <v>422221</v>
      </c>
      <c r="B197" t="s">
        <v>161</v>
      </c>
    </row>
    <row r="198" spans="1:2" x14ac:dyDescent="0.25">
      <c r="A198">
        <v>422230</v>
      </c>
      <c r="B198" t="s">
        <v>162</v>
      </c>
    </row>
    <row r="199" spans="1:2" x14ac:dyDescent="0.25">
      <c r="A199">
        <v>422231</v>
      </c>
      <c r="B199" t="s">
        <v>162</v>
      </c>
    </row>
    <row r="200" spans="1:2" x14ac:dyDescent="0.25">
      <c r="A200">
        <v>422290</v>
      </c>
      <c r="B200" t="s">
        <v>153</v>
      </c>
    </row>
    <row r="201" spans="1:2" x14ac:dyDescent="0.25">
      <c r="A201">
        <v>422291</v>
      </c>
      <c r="B201" t="s">
        <v>163</v>
      </c>
    </row>
    <row r="202" spans="1:2" x14ac:dyDescent="0.25">
      <c r="A202">
        <v>422292</v>
      </c>
      <c r="B202" t="s">
        <v>155</v>
      </c>
    </row>
    <row r="203" spans="1:2" x14ac:dyDescent="0.25">
      <c r="A203">
        <v>422293</v>
      </c>
      <c r="B203" t="s">
        <v>157</v>
      </c>
    </row>
    <row r="204" spans="1:2" x14ac:dyDescent="0.25">
      <c r="A204">
        <v>422299</v>
      </c>
      <c r="B204" t="s">
        <v>164</v>
      </c>
    </row>
    <row r="205" spans="1:2" x14ac:dyDescent="0.25">
      <c r="A205">
        <v>422300</v>
      </c>
      <c r="B205" t="s">
        <v>165</v>
      </c>
    </row>
    <row r="206" spans="1:2" x14ac:dyDescent="0.25">
      <c r="A206">
        <v>422310</v>
      </c>
      <c r="B206" t="s">
        <v>166</v>
      </c>
    </row>
    <row r="207" spans="1:2" x14ac:dyDescent="0.25">
      <c r="A207">
        <v>422311</v>
      </c>
      <c r="B207" t="s">
        <v>166</v>
      </c>
    </row>
    <row r="208" spans="1:2" x14ac:dyDescent="0.25">
      <c r="A208">
        <v>422320</v>
      </c>
      <c r="B208" t="s">
        <v>167</v>
      </c>
    </row>
    <row r="209" spans="1:2" x14ac:dyDescent="0.25">
      <c r="A209">
        <v>422321</v>
      </c>
      <c r="B209" t="s">
        <v>167</v>
      </c>
    </row>
    <row r="210" spans="1:2" x14ac:dyDescent="0.25">
      <c r="A210">
        <v>422330</v>
      </c>
      <c r="B210" t="s">
        <v>168</v>
      </c>
    </row>
    <row r="211" spans="1:2" x14ac:dyDescent="0.25">
      <c r="A211">
        <v>422331</v>
      </c>
      <c r="B211" t="s">
        <v>168</v>
      </c>
    </row>
    <row r="212" spans="1:2" x14ac:dyDescent="0.25">
      <c r="A212">
        <v>422390</v>
      </c>
      <c r="B212" t="s">
        <v>169</v>
      </c>
    </row>
    <row r="213" spans="1:2" x14ac:dyDescent="0.25">
      <c r="A213">
        <v>422391</v>
      </c>
      <c r="B213" t="s">
        <v>170</v>
      </c>
    </row>
    <row r="214" spans="1:2" x14ac:dyDescent="0.25">
      <c r="A214">
        <v>422392</v>
      </c>
      <c r="B214" t="s">
        <v>155</v>
      </c>
    </row>
    <row r="215" spans="1:2" x14ac:dyDescent="0.25">
      <c r="A215">
        <v>422393</v>
      </c>
      <c r="B215" t="s">
        <v>171</v>
      </c>
    </row>
    <row r="216" spans="1:2" x14ac:dyDescent="0.25">
      <c r="A216">
        <v>422394</v>
      </c>
      <c r="B216" t="s">
        <v>172</v>
      </c>
    </row>
    <row r="217" spans="1:2" x14ac:dyDescent="0.25">
      <c r="A217">
        <v>422399</v>
      </c>
      <c r="B217" t="s">
        <v>173</v>
      </c>
    </row>
    <row r="218" spans="1:2" x14ac:dyDescent="0.25">
      <c r="A218">
        <v>422400</v>
      </c>
      <c r="B218" t="s">
        <v>174</v>
      </c>
    </row>
    <row r="219" spans="1:2" x14ac:dyDescent="0.25">
      <c r="A219">
        <v>422410</v>
      </c>
      <c r="B219" t="s">
        <v>174</v>
      </c>
    </row>
    <row r="220" spans="1:2" x14ac:dyDescent="0.25">
      <c r="A220">
        <v>422411</v>
      </c>
      <c r="B220" t="s">
        <v>175</v>
      </c>
    </row>
    <row r="221" spans="1:2" x14ac:dyDescent="0.25">
      <c r="A221">
        <v>422412</v>
      </c>
      <c r="B221" t="s">
        <v>176</v>
      </c>
    </row>
    <row r="222" spans="1:2" x14ac:dyDescent="0.25">
      <c r="A222">
        <v>422900</v>
      </c>
      <c r="B222" t="s">
        <v>177</v>
      </c>
    </row>
    <row r="223" spans="1:2" x14ac:dyDescent="0.25">
      <c r="A223">
        <v>422910</v>
      </c>
      <c r="B223" t="s">
        <v>177</v>
      </c>
    </row>
    <row r="224" spans="1:2" x14ac:dyDescent="0.25">
      <c r="A224">
        <v>422911</v>
      </c>
      <c r="B224" t="s">
        <v>178</v>
      </c>
    </row>
    <row r="225" spans="1:2" x14ac:dyDescent="0.25">
      <c r="A225">
        <v>423000</v>
      </c>
      <c r="B225" t="s">
        <v>179</v>
      </c>
    </row>
    <row r="226" spans="1:2" x14ac:dyDescent="0.25">
      <c r="A226">
        <v>423100</v>
      </c>
      <c r="B226" t="s">
        <v>180</v>
      </c>
    </row>
    <row r="227" spans="1:2" x14ac:dyDescent="0.25">
      <c r="A227">
        <v>423110</v>
      </c>
      <c r="B227" t="s">
        <v>181</v>
      </c>
    </row>
    <row r="228" spans="1:2" x14ac:dyDescent="0.25">
      <c r="A228">
        <v>423111</v>
      </c>
      <c r="B228" t="s">
        <v>181</v>
      </c>
    </row>
    <row r="229" spans="1:2" x14ac:dyDescent="0.25">
      <c r="A229">
        <v>423120</v>
      </c>
      <c r="B229" t="s">
        <v>182</v>
      </c>
    </row>
    <row r="230" spans="1:2" x14ac:dyDescent="0.25">
      <c r="A230">
        <v>423121</v>
      </c>
      <c r="B230" t="s">
        <v>182</v>
      </c>
    </row>
    <row r="231" spans="1:2" x14ac:dyDescent="0.25">
      <c r="A231">
        <v>423130</v>
      </c>
      <c r="B231" t="s">
        <v>183</v>
      </c>
    </row>
    <row r="232" spans="1:2" x14ac:dyDescent="0.25">
      <c r="A232">
        <v>423131</v>
      </c>
      <c r="B232" t="s">
        <v>183</v>
      </c>
    </row>
    <row r="233" spans="1:2" x14ac:dyDescent="0.25">
      <c r="A233">
        <v>423190</v>
      </c>
      <c r="B233" t="s">
        <v>184</v>
      </c>
    </row>
    <row r="234" spans="1:2" x14ac:dyDescent="0.25">
      <c r="A234">
        <v>423191</v>
      </c>
      <c r="B234" t="s">
        <v>184</v>
      </c>
    </row>
    <row r="235" spans="1:2" x14ac:dyDescent="0.25">
      <c r="A235">
        <v>423200</v>
      </c>
      <c r="B235" t="s">
        <v>185</v>
      </c>
    </row>
    <row r="236" spans="1:2" x14ac:dyDescent="0.25">
      <c r="A236">
        <v>423210</v>
      </c>
      <c r="B236" t="s">
        <v>186</v>
      </c>
    </row>
    <row r="237" spans="1:2" x14ac:dyDescent="0.25">
      <c r="A237">
        <v>423211</v>
      </c>
      <c r="B237" t="s">
        <v>186</v>
      </c>
    </row>
    <row r="238" spans="1:2" x14ac:dyDescent="0.25">
      <c r="A238">
        <v>423220</v>
      </c>
      <c r="B238" t="s">
        <v>187</v>
      </c>
    </row>
    <row r="239" spans="1:2" x14ac:dyDescent="0.25">
      <c r="A239">
        <v>423221</v>
      </c>
      <c r="B239" t="s">
        <v>187</v>
      </c>
    </row>
    <row r="240" spans="1:2" x14ac:dyDescent="0.25">
      <c r="A240">
        <v>423290</v>
      </c>
      <c r="B240" t="s">
        <v>188</v>
      </c>
    </row>
    <row r="241" spans="1:2" x14ac:dyDescent="0.25">
      <c r="A241">
        <v>423291</v>
      </c>
      <c r="B241" t="s">
        <v>188</v>
      </c>
    </row>
    <row r="242" spans="1:2" x14ac:dyDescent="0.25">
      <c r="A242">
        <v>423300</v>
      </c>
      <c r="B242" t="s">
        <v>189</v>
      </c>
    </row>
    <row r="243" spans="1:2" x14ac:dyDescent="0.25">
      <c r="A243">
        <v>423310</v>
      </c>
      <c r="B243" t="s">
        <v>189</v>
      </c>
    </row>
    <row r="244" spans="1:2" x14ac:dyDescent="0.25">
      <c r="A244">
        <v>423311</v>
      </c>
      <c r="B244" t="s">
        <v>189</v>
      </c>
    </row>
    <row r="245" spans="1:2" x14ac:dyDescent="0.25">
      <c r="A245">
        <v>423320</v>
      </c>
      <c r="B245" t="s">
        <v>190</v>
      </c>
    </row>
    <row r="246" spans="1:2" x14ac:dyDescent="0.25">
      <c r="A246">
        <v>423321</v>
      </c>
      <c r="B246" t="s">
        <v>191</v>
      </c>
    </row>
    <row r="247" spans="1:2" x14ac:dyDescent="0.25">
      <c r="A247">
        <v>423322</v>
      </c>
      <c r="B247" t="s">
        <v>192</v>
      </c>
    </row>
    <row r="248" spans="1:2" x14ac:dyDescent="0.25">
      <c r="A248">
        <v>423323</v>
      </c>
      <c r="B248" t="s">
        <v>193</v>
      </c>
    </row>
    <row r="249" spans="1:2" x14ac:dyDescent="0.25">
      <c r="A249">
        <v>423390</v>
      </c>
      <c r="B249" t="s">
        <v>194</v>
      </c>
    </row>
    <row r="250" spans="1:2" x14ac:dyDescent="0.25">
      <c r="A250">
        <v>423391</v>
      </c>
      <c r="B250" t="s">
        <v>195</v>
      </c>
    </row>
    <row r="251" spans="1:2" x14ac:dyDescent="0.25">
      <c r="A251">
        <v>423399</v>
      </c>
      <c r="B251" t="s">
        <v>196</v>
      </c>
    </row>
    <row r="252" spans="1:2" x14ac:dyDescent="0.25">
      <c r="A252">
        <v>423400</v>
      </c>
      <c r="B252" t="s">
        <v>197</v>
      </c>
    </row>
    <row r="253" spans="1:2" x14ac:dyDescent="0.25">
      <c r="A253">
        <v>423410</v>
      </c>
      <c r="B253" t="s">
        <v>198</v>
      </c>
    </row>
    <row r="254" spans="1:2" x14ac:dyDescent="0.25">
      <c r="A254">
        <v>423411</v>
      </c>
      <c r="B254" t="s">
        <v>199</v>
      </c>
    </row>
    <row r="255" spans="1:2" x14ac:dyDescent="0.25">
      <c r="A255">
        <v>423412</v>
      </c>
      <c r="B255" t="s">
        <v>200</v>
      </c>
    </row>
    <row r="256" spans="1:2" x14ac:dyDescent="0.25">
      <c r="A256">
        <v>423413</v>
      </c>
      <c r="B256" t="s">
        <v>201</v>
      </c>
    </row>
    <row r="257" spans="1:2" x14ac:dyDescent="0.25">
      <c r="A257">
        <v>423419</v>
      </c>
      <c r="B257" t="s">
        <v>202</v>
      </c>
    </row>
    <row r="258" spans="1:2" x14ac:dyDescent="0.25">
      <c r="A258">
        <v>423420</v>
      </c>
      <c r="B258" t="s">
        <v>203</v>
      </c>
    </row>
    <row r="259" spans="1:2" x14ac:dyDescent="0.25">
      <c r="A259">
        <v>423421</v>
      </c>
      <c r="B259" t="s">
        <v>204</v>
      </c>
    </row>
    <row r="260" spans="1:2" x14ac:dyDescent="0.25">
      <c r="A260">
        <v>423422</v>
      </c>
      <c r="B260" t="s">
        <v>205</v>
      </c>
    </row>
    <row r="261" spans="1:2" x14ac:dyDescent="0.25">
      <c r="A261">
        <v>423430</v>
      </c>
      <c r="B261" t="s">
        <v>206</v>
      </c>
    </row>
    <row r="262" spans="1:2" x14ac:dyDescent="0.25">
      <c r="A262">
        <v>423431</v>
      </c>
      <c r="B262" t="s">
        <v>206</v>
      </c>
    </row>
    <row r="263" spans="1:2" x14ac:dyDescent="0.25">
      <c r="A263">
        <v>423432</v>
      </c>
      <c r="B263" t="s">
        <v>207</v>
      </c>
    </row>
    <row r="264" spans="1:2" x14ac:dyDescent="0.25">
      <c r="A264">
        <v>423439</v>
      </c>
      <c r="B264" t="s">
        <v>208</v>
      </c>
    </row>
    <row r="265" spans="1:2" x14ac:dyDescent="0.25">
      <c r="A265">
        <v>423440</v>
      </c>
      <c r="B265" t="s">
        <v>209</v>
      </c>
    </row>
    <row r="266" spans="1:2" x14ac:dyDescent="0.25">
      <c r="A266">
        <v>423441</v>
      </c>
      <c r="B266" t="s">
        <v>210</v>
      </c>
    </row>
    <row r="267" spans="1:2" x14ac:dyDescent="0.25">
      <c r="A267">
        <v>423449</v>
      </c>
      <c r="B267" t="s">
        <v>211</v>
      </c>
    </row>
    <row r="268" spans="1:2" x14ac:dyDescent="0.25">
      <c r="A268">
        <v>423500</v>
      </c>
      <c r="B268" t="s">
        <v>212</v>
      </c>
    </row>
    <row r="269" spans="1:2" x14ac:dyDescent="0.25">
      <c r="A269">
        <v>423510</v>
      </c>
      <c r="B269" t="s">
        <v>213</v>
      </c>
    </row>
    <row r="270" spans="1:2" x14ac:dyDescent="0.25">
      <c r="A270">
        <v>423511</v>
      </c>
      <c r="B270" t="s">
        <v>213</v>
      </c>
    </row>
    <row r="271" spans="1:2" x14ac:dyDescent="0.25">
      <c r="A271">
        <v>423520</v>
      </c>
      <c r="B271" t="s">
        <v>214</v>
      </c>
    </row>
    <row r="272" spans="1:2" x14ac:dyDescent="0.25">
      <c r="A272">
        <v>423521</v>
      </c>
      <c r="B272" t="s">
        <v>215</v>
      </c>
    </row>
    <row r="273" spans="1:2" x14ac:dyDescent="0.25">
      <c r="A273">
        <v>423522</v>
      </c>
      <c r="B273" t="s">
        <v>216</v>
      </c>
    </row>
    <row r="274" spans="1:2" x14ac:dyDescent="0.25">
      <c r="A274">
        <v>423530</v>
      </c>
      <c r="B274" t="s">
        <v>217</v>
      </c>
    </row>
    <row r="275" spans="1:2" x14ac:dyDescent="0.25">
      <c r="A275">
        <v>423531</v>
      </c>
      <c r="B275" t="s">
        <v>218</v>
      </c>
    </row>
    <row r="276" spans="1:2" x14ac:dyDescent="0.25">
      <c r="A276">
        <v>423532</v>
      </c>
      <c r="B276" t="s">
        <v>219</v>
      </c>
    </row>
    <row r="277" spans="1:2" x14ac:dyDescent="0.25">
      <c r="A277">
        <v>423539</v>
      </c>
      <c r="B277" t="s">
        <v>220</v>
      </c>
    </row>
    <row r="278" spans="1:2" x14ac:dyDescent="0.25">
      <c r="A278">
        <v>423540</v>
      </c>
      <c r="B278" t="s">
        <v>221</v>
      </c>
    </row>
    <row r="279" spans="1:2" x14ac:dyDescent="0.25">
      <c r="A279">
        <v>423541</v>
      </c>
      <c r="B279" t="s">
        <v>222</v>
      </c>
    </row>
    <row r="280" spans="1:2" x14ac:dyDescent="0.25">
      <c r="A280">
        <v>423542</v>
      </c>
      <c r="B280" t="s">
        <v>223</v>
      </c>
    </row>
    <row r="281" spans="1:2" x14ac:dyDescent="0.25">
      <c r="A281">
        <v>423590</v>
      </c>
      <c r="B281" t="s">
        <v>224</v>
      </c>
    </row>
    <row r="282" spans="1:2" x14ac:dyDescent="0.25">
      <c r="A282">
        <v>423591</v>
      </c>
      <c r="B282" t="s">
        <v>78</v>
      </c>
    </row>
    <row r="283" spans="1:2" x14ac:dyDescent="0.25">
      <c r="A283">
        <v>423599</v>
      </c>
      <c r="B283" t="s">
        <v>224</v>
      </c>
    </row>
    <row r="284" spans="1:2" x14ac:dyDescent="0.25">
      <c r="A284">
        <v>423600</v>
      </c>
      <c r="B284" t="s">
        <v>225</v>
      </c>
    </row>
    <row r="285" spans="1:2" x14ac:dyDescent="0.25">
      <c r="A285">
        <v>423610</v>
      </c>
      <c r="B285" t="s">
        <v>226</v>
      </c>
    </row>
    <row r="286" spans="1:2" x14ac:dyDescent="0.25">
      <c r="A286">
        <v>423611</v>
      </c>
      <c r="B286" t="s">
        <v>227</v>
      </c>
    </row>
    <row r="287" spans="1:2" x14ac:dyDescent="0.25">
      <c r="A287">
        <v>423612</v>
      </c>
      <c r="B287" t="s">
        <v>228</v>
      </c>
    </row>
    <row r="288" spans="1:2" x14ac:dyDescent="0.25">
      <c r="A288">
        <v>423620</v>
      </c>
      <c r="B288" t="s">
        <v>229</v>
      </c>
    </row>
    <row r="289" spans="1:2" x14ac:dyDescent="0.25">
      <c r="A289">
        <v>423621</v>
      </c>
      <c r="B289" t="s">
        <v>229</v>
      </c>
    </row>
    <row r="290" spans="1:2" x14ac:dyDescent="0.25">
      <c r="A290">
        <v>423700</v>
      </c>
      <c r="B290" t="s">
        <v>230</v>
      </c>
    </row>
    <row r="291" spans="1:2" x14ac:dyDescent="0.25">
      <c r="A291">
        <v>423710</v>
      </c>
      <c r="B291" t="s">
        <v>230</v>
      </c>
    </row>
    <row r="292" spans="1:2" x14ac:dyDescent="0.25">
      <c r="A292">
        <v>423711</v>
      </c>
      <c r="B292" t="s">
        <v>230</v>
      </c>
    </row>
    <row r="293" spans="1:2" x14ac:dyDescent="0.25">
      <c r="A293">
        <v>423712</v>
      </c>
      <c r="B293" t="s">
        <v>231</v>
      </c>
    </row>
    <row r="294" spans="1:2" x14ac:dyDescent="0.25">
      <c r="A294">
        <v>423900</v>
      </c>
      <c r="B294" t="s">
        <v>232</v>
      </c>
    </row>
    <row r="295" spans="1:2" x14ac:dyDescent="0.25">
      <c r="A295">
        <v>423910</v>
      </c>
      <c r="B295" t="s">
        <v>232</v>
      </c>
    </row>
    <row r="296" spans="1:2" x14ac:dyDescent="0.25">
      <c r="A296">
        <v>423911</v>
      </c>
      <c r="B296" t="s">
        <v>232</v>
      </c>
    </row>
    <row r="297" spans="1:2" x14ac:dyDescent="0.25">
      <c r="A297">
        <v>424000</v>
      </c>
      <c r="B297" t="s">
        <v>233</v>
      </c>
    </row>
    <row r="298" spans="1:2" x14ac:dyDescent="0.25">
      <c r="A298">
        <v>424100</v>
      </c>
      <c r="B298" t="s">
        <v>234</v>
      </c>
    </row>
    <row r="299" spans="1:2" x14ac:dyDescent="0.25">
      <c r="A299">
        <v>424110</v>
      </c>
      <c r="B299" t="s">
        <v>235</v>
      </c>
    </row>
    <row r="300" spans="1:2" x14ac:dyDescent="0.25">
      <c r="A300">
        <v>424111</v>
      </c>
      <c r="B300" t="s">
        <v>236</v>
      </c>
    </row>
    <row r="301" spans="1:2" x14ac:dyDescent="0.25">
      <c r="A301">
        <v>424112</v>
      </c>
      <c r="B301" t="s">
        <v>237</v>
      </c>
    </row>
    <row r="302" spans="1:2" x14ac:dyDescent="0.25">
      <c r="A302">
        <v>424113</v>
      </c>
      <c r="B302" t="s">
        <v>238</v>
      </c>
    </row>
    <row r="303" spans="1:2" x14ac:dyDescent="0.25">
      <c r="A303">
        <v>424119</v>
      </c>
      <c r="B303" t="s">
        <v>239</v>
      </c>
    </row>
    <row r="304" spans="1:2" x14ac:dyDescent="0.25">
      <c r="A304">
        <v>424200</v>
      </c>
      <c r="B304" t="s">
        <v>240</v>
      </c>
    </row>
    <row r="305" spans="1:2" x14ac:dyDescent="0.25">
      <c r="A305">
        <v>424210</v>
      </c>
      <c r="B305" t="s">
        <v>241</v>
      </c>
    </row>
    <row r="306" spans="1:2" x14ac:dyDescent="0.25">
      <c r="A306">
        <v>424211</v>
      </c>
      <c r="B306" t="s">
        <v>241</v>
      </c>
    </row>
    <row r="307" spans="1:2" x14ac:dyDescent="0.25">
      <c r="A307">
        <v>424212</v>
      </c>
      <c r="B307" t="s">
        <v>242</v>
      </c>
    </row>
    <row r="308" spans="1:2" x14ac:dyDescent="0.25">
      <c r="A308">
        <v>424213</v>
      </c>
      <c r="B308" t="s">
        <v>243</v>
      </c>
    </row>
    <row r="309" spans="1:2" x14ac:dyDescent="0.25">
      <c r="A309">
        <v>424220</v>
      </c>
      <c r="B309" t="s">
        <v>244</v>
      </c>
    </row>
    <row r="310" spans="1:2" x14ac:dyDescent="0.25">
      <c r="A310">
        <v>424221</v>
      </c>
      <c r="B310" t="s">
        <v>244</v>
      </c>
    </row>
    <row r="311" spans="1:2" x14ac:dyDescent="0.25">
      <c r="A311">
        <v>424230</v>
      </c>
      <c r="B311" t="s">
        <v>245</v>
      </c>
    </row>
    <row r="312" spans="1:2" x14ac:dyDescent="0.25">
      <c r="A312">
        <v>424231</v>
      </c>
      <c r="B312" t="s">
        <v>245</v>
      </c>
    </row>
    <row r="313" spans="1:2" x14ac:dyDescent="0.25">
      <c r="A313">
        <v>424300</v>
      </c>
      <c r="B313" t="s">
        <v>246</v>
      </c>
    </row>
    <row r="314" spans="1:2" x14ac:dyDescent="0.25">
      <c r="A314">
        <v>424310</v>
      </c>
      <c r="B314" t="s">
        <v>247</v>
      </c>
    </row>
    <row r="315" spans="1:2" x14ac:dyDescent="0.25">
      <c r="A315">
        <v>424311</v>
      </c>
      <c r="B315" t="s">
        <v>247</v>
      </c>
    </row>
    <row r="316" spans="1:2" x14ac:dyDescent="0.25">
      <c r="A316">
        <v>424320</v>
      </c>
      <c r="B316" t="s">
        <v>248</v>
      </c>
    </row>
    <row r="317" spans="1:2" x14ac:dyDescent="0.25">
      <c r="A317">
        <v>424321</v>
      </c>
      <c r="B317" t="s">
        <v>248</v>
      </c>
    </row>
    <row r="318" spans="1:2" x14ac:dyDescent="0.25">
      <c r="A318">
        <v>424330</v>
      </c>
      <c r="B318" t="s">
        <v>249</v>
      </c>
    </row>
    <row r="319" spans="1:2" x14ac:dyDescent="0.25">
      <c r="A319">
        <v>424331</v>
      </c>
      <c r="B319" t="s">
        <v>249</v>
      </c>
    </row>
    <row r="320" spans="1:2" x14ac:dyDescent="0.25">
      <c r="A320">
        <v>424340</v>
      </c>
      <c r="B320" t="s">
        <v>250</v>
      </c>
    </row>
    <row r="321" spans="1:2" x14ac:dyDescent="0.25">
      <c r="A321">
        <v>424341</v>
      </c>
      <c r="B321" t="s">
        <v>250</v>
      </c>
    </row>
    <row r="322" spans="1:2" x14ac:dyDescent="0.25">
      <c r="A322">
        <v>424350</v>
      </c>
      <c r="B322" t="s">
        <v>251</v>
      </c>
    </row>
    <row r="323" spans="1:2" x14ac:dyDescent="0.25">
      <c r="A323">
        <v>424351</v>
      </c>
      <c r="B323" t="s">
        <v>251</v>
      </c>
    </row>
    <row r="324" spans="1:2" x14ac:dyDescent="0.25">
      <c r="A324">
        <v>424400</v>
      </c>
      <c r="B324" t="s">
        <v>252</v>
      </c>
    </row>
    <row r="325" spans="1:2" x14ac:dyDescent="0.25">
      <c r="A325">
        <v>424410</v>
      </c>
      <c r="B325" t="s">
        <v>252</v>
      </c>
    </row>
    <row r="326" spans="1:2" x14ac:dyDescent="0.25">
      <c r="A326">
        <v>424411</v>
      </c>
      <c r="B326" t="s">
        <v>252</v>
      </c>
    </row>
    <row r="327" spans="1:2" x14ac:dyDescent="0.25">
      <c r="A327">
        <v>424500</v>
      </c>
      <c r="B327" t="s">
        <v>253</v>
      </c>
    </row>
    <row r="328" spans="1:2" x14ac:dyDescent="0.25">
      <c r="A328">
        <v>424510</v>
      </c>
      <c r="B328" t="s">
        <v>253</v>
      </c>
    </row>
    <row r="329" spans="1:2" x14ac:dyDescent="0.25">
      <c r="A329">
        <v>424511</v>
      </c>
      <c r="B329" t="s">
        <v>253</v>
      </c>
    </row>
    <row r="330" spans="1:2" x14ac:dyDescent="0.25">
      <c r="A330">
        <v>424600</v>
      </c>
      <c r="B330" t="s">
        <v>254</v>
      </c>
    </row>
    <row r="331" spans="1:2" x14ac:dyDescent="0.25">
      <c r="A331">
        <v>424610</v>
      </c>
      <c r="B331" t="s">
        <v>255</v>
      </c>
    </row>
    <row r="332" spans="1:2" x14ac:dyDescent="0.25">
      <c r="A332">
        <v>424611</v>
      </c>
      <c r="B332" t="s">
        <v>255</v>
      </c>
    </row>
    <row r="333" spans="1:2" x14ac:dyDescent="0.25">
      <c r="A333">
        <v>424620</v>
      </c>
      <c r="B333" t="s">
        <v>256</v>
      </c>
    </row>
    <row r="334" spans="1:2" x14ac:dyDescent="0.25">
      <c r="A334">
        <v>424621</v>
      </c>
      <c r="B334" t="s">
        <v>256</v>
      </c>
    </row>
    <row r="335" spans="1:2" x14ac:dyDescent="0.25">
      <c r="A335">
        <v>424630</v>
      </c>
      <c r="B335" t="s">
        <v>257</v>
      </c>
    </row>
    <row r="336" spans="1:2" x14ac:dyDescent="0.25">
      <c r="A336">
        <v>424631</v>
      </c>
      <c r="B336" t="s">
        <v>257</v>
      </c>
    </row>
    <row r="337" spans="1:2" x14ac:dyDescent="0.25">
      <c r="A337">
        <v>424900</v>
      </c>
      <c r="B337" t="s">
        <v>258</v>
      </c>
    </row>
    <row r="338" spans="1:2" x14ac:dyDescent="0.25">
      <c r="A338">
        <v>424910</v>
      </c>
      <c r="B338" t="s">
        <v>258</v>
      </c>
    </row>
    <row r="339" spans="1:2" x14ac:dyDescent="0.25">
      <c r="A339">
        <v>424911</v>
      </c>
      <c r="B339" t="s">
        <v>258</v>
      </c>
    </row>
    <row r="340" spans="1:2" x14ac:dyDescent="0.25">
      <c r="A340">
        <v>425000</v>
      </c>
      <c r="B340" t="s">
        <v>259</v>
      </c>
    </row>
    <row r="341" spans="1:2" x14ac:dyDescent="0.25">
      <c r="A341">
        <v>425100</v>
      </c>
      <c r="B341" t="s">
        <v>260</v>
      </c>
    </row>
    <row r="342" spans="1:2" x14ac:dyDescent="0.25">
      <c r="A342">
        <v>425110</v>
      </c>
      <c r="B342" t="s">
        <v>261</v>
      </c>
    </row>
    <row r="343" spans="1:2" x14ac:dyDescent="0.25">
      <c r="A343">
        <v>425111</v>
      </c>
      <c r="B343" t="s">
        <v>262</v>
      </c>
    </row>
    <row r="344" spans="1:2" x14ac:dyDescent="0.25">
      <c r="A344">
        <v>425112</v>
      </c>
      <c r="B344" t="s">
        <v>263</v>
      </c>
    </row>
    <row r="345" spans="1:2" x14ac:dyDescent="0.25">
      <c r="A345">
        <v>425113</v>
      </c>
      <c r="B345" t="s">
        <v>264</v>
      </c>
    </row>
    <row r="346" spans="1:2" x14ac:dyDescent="0.25">
      <c r="A346">
        <v>425114</v>
      </c>
      <c r="B346" t="s">
        <v>265</v>
      </c>
    </row>
    <row r="347" spans="1:2" x14ac:dyDescent="0.25">
      <c r="A347">
        <v>425115</v>
      </c>
      <c r="B347" t="s">
        <v>266</v>
      </c>
    </row>
    <row r="348" spans="1:2" x14ac:dyDescent="0.25">
      <c r="A348">
        <v>425116</v>
      </c>
      <c r="B348" t="s">
        <v>97</v>
      </c>
    </row>
    <row r="349" spans="1:2" x14ac:dyDescent="0.25">
      <c r="A349">
        <v>425117</v>
      </c>
      <c r="B349" t="s">
        <v>267</v>
      </c>
    </row>
    <row r="350" spans="1:2" x14ac:dyDescent="0.25">
      <c r="A350">
        <v>425118</v>
      </c>
      <c r="B350" t="s">
        <v>268</v>
      </c>
    </row>
    <row r="351" spans="1:2" x14ac:dyDescent="0.25">
      <c r="A351">
        <v>425119</v>
      </c>
      <c r="B351" t="s">
        <v>269</v>
      </c>
    </row>
    <row r="352" spans="1:2" x14ac:dyDescent="0.25">
      <c r="A352">
        <v>425190</v>
      </c>
      <c r="B352" t="s">
        <v>270</v>
      </c>
    </row>
    <row r="353" spans="1:2" x14ac:dyDescent="0.25">
      <c r="A353">
        <v>425191</v>
      </c>
      <c r="B353" t="s">
        <v>270</v>
      </c>
    </row>
    <row r="354" spans="1:2" x14ac:dyDescent="0.25">
      <c r="A354">
        <v>425200</v>
      </c>
      <c r="B354" t="s">
        <v>271</v>
      </c>
    </row>
    <row r="355" spans="1:2" x14ac:dyDescent="0.25">
      <c r="A355">
        <v>425210</v>
      </c>
      <c r="B355" t="s">
        <v>272</v>
      </c>
    </row>
    <row r="356" spans="1:2" x14ac:dyDescent="0.25">
      <c r="A356">
        <v>425211</v>
      </c>
      <c r="B356" t="s">
        <v>273</v>
      </c>
    </row>
    <row r="357" spans="1:2" x14ac:dyDescent="0.25">
      <c r="A357">
        <v>425212</v>
      </c>
      <c r="B357" t="s">
        <v>274</v>
      </c>
    </row>
    <row r="358" spans="1:2" x14ac:dyDescent="0.25">
      <c r="A358">
        <v>425213</v>
      </c>
      <c r="B358" t="s">
        <v>275</v>
      </c>
    </row>
    <row r="359" spans="1:2" x14ac:dyDescent="0.25">
      <c r="A359">
        <v>425219</v>
      </c>
      <c r="B359" t="s">
        <v>276</v>
      </c>
    </row>
    <row r="360" spans="1:2" x14ac:dyDescent="0.25">
      <c r="A360">
        <v>425220</v>
      </c>
      <c r="B360" t="s">
        <v>277</v>
      </c>
    </row>
    <row r="361" spans="1:2" x14ac:dyDescent="0.25">
      <c r="A361">
        <v>425221</v>
      </c>
      <c r="B361" t="s">
        <v>278</v>
      </c>
    </row>
    <row r="362" spans="1:2" x14ac:dyDescent="0.25">
      <c r="A362">
        <v>425222</v>
      </c>
      <c r="B362" t="s">
        <v>279</v>
      </c>
    </row>
    <row r="363" spans="1:2" x14ac:dyDescent="0.25">
      <c r="A363">
        <v>425223</v>
      </c>
      <c r="B363" t="s">
        <v>280</v>
      </c>
    </row>
    <row r="364" spans="1:2" x14ac:dyDescent="0.25">
      <c r="A364">
        <v>425224</v>
      </c>
      <c r="B364" t="s">
        <v>281</v>
      </c>
    </row>
    <row r="365" spans="1:2" x14ac:dyDescent="0.25">
      <c r="A365">
        <v>425225</v>
      </c>
      <c r="B365" t="s">
        <v>282</v>
      </c>
    </row>
    <row r="366" spans="1:2" x14ac:dyDescent="0.25">
      <c r="A366">
        <v>425226</v>
      </c>
      <c r="B366" t="s">
        <v>283</v>
      </c>
    </row>
    <row r="367" spans="1:2" x14ac:dyDescent="0.25">
      <c r="A367">
        <v>425227</v>
      </c>
      <c r="B367" t="s">
        <v>284</v>
      </c>
    </row>
    <row r="368" spans="1:2" x14ac:dyDescent="0.25">
      <c r="A368">
        <v>425229</v>
      </c>
      <c r="B368" t="s">
        <v>285</v>
      </c>
    </row>
    <row r="369" spans="1:2" x14ac:dyDescent="0.25">
      <c r="A369">
        <v>425230</v>
      </c>
      <c r="B369" t="s">
        <v>286</v>
      </c>
    </row>
    <row r="370" spans="1:2" x14ac:dyDescent="0.25">
      <c r="A370">
        <v>425231</v>
      </c>
      <c r="B370" t="s">
        <v>286</v>
      </c>
    </row>
    <row r="371" spans="1:2" x14ac:dyDescent="0.25">
      <c r="A371">
        <v>425240</v>
      </c>
      <c r="B371" t="s">
        <v>287</v>
      </c>
    </row>
    <row r="372" spans="1:2" x14ac:dyDescent="0.25">
      <c r="A372">
        <v>425241</v>
      </c>
      <c r="B372" t="s">
        <v>288</v>
      </c>
    </row>
    <row r="373" spans="1:2" x14ac:dyDescent="0.25">
      <c r="A373">
        <v>425242</v>
      </c>
      <c r="B373" t="s">
        <v>289</v>
      </c>
    </row>
    <row r="374" spans="1:2" x14ac:dyDescent="0.25">
      <c r="A374">
        <v>425250</v>
      </c>
      <c r="B374" t="s">
        <v>290</v>
      </c>
    </row>
    <row r="375" spans="1:2" x14ac:dyDescent="0.25">
      <c r="A375">
        <v>425251</v>
      </c>
      <c r="B375" t="s">
        <v>291</v>
      </c>
    </row>
    <row r="376" spans="1:2" x14ac:dyDescent="0.25">
      <c r="A376">
        <v>425252</v>
      </c>
      <c r="B376" t="s">
        <v>292</v>
      </c>
    </row>
    <row r="377" spans="1:2" x14ac:dyDescent="0.25">
      <c r="A377">
        <v>425253</v>
      </c>
      <c r="B377" t="s">
        <v>293</v>
      </c>
    </row>
    <row r="378" spans="1:2" x14ac:dyDescent="0.25">
      <c r="A378">
        <v>425260</v>
      </c>
      <c r="B378" t="s">
        <v>294</v>
      </c>
    </row>
    <row r="379" spans="1:2" x14ac:dyDescent="0.25">
      <c r="A379">
        <v>425261</v>
      </c>
      <c r="B379" t="s">
        <v>295</v>
      </c>
    </row>
    <row r="380" spans="1:2" x14ac:dyDescent="0.25">
      <c r="A380">
        <v>425262</v>
      </c>
      <c r="B380" t="s">
        <v>296</v>
      </c>
    </row>
    <row r="381" spans="1:2" x14ac:dyDescent="0.25">
      <c r="A381">
        <v>425263</v>
      </c>
      <c r="B381" t="s">
        <v>297</v>
      </c>
    </row>
    <row r="382" spans="1:2" x14ac:dyDescent="0.25">
      <c r="A382">
        <v>425270</v>
      </c>
      <c r="B382" t="s">
        <v>298</v>
      </c>
    </row>
    <row r="383" spans="1:2" x14ac:dyDescent="0.25">
      <c r="A383">
        <v>425271</v>
      </c>
      <c r="B383" t="s">
        <v>298</v>
      </c>
    </row>
    <row r="384" spans="1:2" x14ac:dyDescent="0.25">
      <c r="A384">
        <v>425280</v>
      </c>
      <c r="B384" t="s">
        <v>299</v>
      </c>
    </row>
    <row r="385" spans="1:2" x14ac:dyDescent="0.25">
      <c r="A385">
        <v>425281</v>
      </c>
      <c r="B385" t="s">
        <v>299</v>
      </c>
    </row>
    <row r="386" spans="1:2" x14ac:dyDescent="0.25">
      <c r="A386">
        <v>425290</v>
      </c>
      <c r="B386" t="s">
        <v>300</v>
      </c>
    </row>
    <row r="387" spans="1:2" x14ac:dyDescent="0.25">
      <c r="A387">
        <v>425291</v>
      </c>
      <c r="B387" t="s">
        <v>300</v>
      </c>
    </row>
    <row r="388" spans="1:2" x14ac:dyDescent="0.25">
      <c r="A388">
        <v>426000</v>
      </c>
      <c r="B388" t="s">
        <v>301</v>
      </c>
    </row>
    <row r="389" spans="1:2" x14ac:dyDescent="0.25">
      <c r="A389">
        <v>426100</v>
      </c>
      <c r="B389" t="s">
        <v>302</v>
      </c>
    </row>
    <row r="390" spans="1:2" x14ac:dyDescent="0.25">
      <c r="A390">
        <v>426110</v>
      </c>
      <c r="B390" t="s">
        <v>303</v>
      </c>
    </row>
    <row r="391" spans="1:2" x14ac:dyDescent="0.25">
      <c r="A391">
        <v>426111</v>
      </c>
      <c r="B391" t="s">
        <v>303</v>
      </c>
    </row>
    <row r="392" spans="1:2" x14ac:dyDescent="0.25">
      <c r="A392">
        <v>426120</v>
      </c>
      <c r="B392" t="s">
        <v>304</v>
      </c>
    </row>
    <row r="393" spans="1:2" x14ac:dyDescent="0.25">
      <c r="A393">
        <v>426121</v>
      </c>
      <c r="B393" t="s">
        <v>305</v>
      </c>
    </row>
    <row r="394" spans="1:2" x14ac:dyDescent="0.25">
      <c r="A394">
        <v>426122</v>
      </c>
      <c r="B394" t="s">
        <v>306</v>
      </c>
    </row>
    <row r="395" spans="1:2" x14ac:dyDescent="0.25">
      <c r="A395">
        <v>426123</v>
      </c>
      <c r="B395" t="s">
        <v>307</v>
      </c>
    </row>
    <row r="396" spans="1:2" x14ac:dyDescent="0.25">
      <c r="A396">
        <v>426124</v>
      </c>
      <c r="B396" t="s">
        <v>308</v>
      </c>
    </row>
    <row r="397" spans="1:2" x14ac:dyDescent="0.25">
      <c r="A397">
        <v>426129</v>
      </c>
      <c r="B397" t="s">
        <v>309</v>
      </c>
    </row>
    <row r="398" spans="1:2" x14ac:dyDescent="0.25">
      <c r="A398">
        <v>426130</v>
      </c>
      <c r="B398" t="s">
        <v>310</v>
      </c>
    </row>
    <row r="399" spans="1:2" x14ac:dyDescent="0.25">
      <c r="A399">
        <v>426131</v>
      </c>
      <c r="B399" t="s">
        <v>311</v>
      </c>
    </row>
    <row r="400" spans="1:2" x14ac:dyDescent="0.25">
      <c r="A400">
        <v>426190</v>
      </c>
      <c r="B400" t="s">
        <v>312</v>
      </c>
    </row>
    <row r="401" spans="1:2" x14ac:dyDescent="0.25">
      <c r="A401">
        <v>426191</v>
      </c>
      <c r="B401" t="s">
        <v>312</v>
      </c>
    </row>
    <row r="402" spans="1:2" x14ac:dyDescent="0.25">
      <c r="A402">
        <v>426200</v>
      </c>
      <c r="B402" t="s">
        <v>313</v>
      </c>
    </row>
    <row r="403" spans="1:2" x14ac:dyDescent="0.25">
      <c r="A403">
        <v>426210</v>
      </c>
      <c r="B403" t="s">
        <v>314</v>
      </c>
    </row>
    <row r="404" spans="1:2" x14ac:dyDescent="0.25">
      <c r="A404">
        <v>426211</v>
      </c>
      <c r="B404" t="s">
        <v>314</v>
      </c>
    </row>
    <row r="405" spans="1:2" x14ac:dyDescent="0.25">
      <c r="A405">
        <v>426220</v>
      </c>
      <c r="B405" t="s">
        <v>315</v>
      </c>
    </row>
    <row r="406" spans="1:2" x14ac:dyDescent="0.25">
      <c r="A406">
        <v>426221</v>
      </c>
      <c r="B406" t="s">
        <v>315</v>
      </c>
    </row>
    <row r="407" spans="1:2" x14ac:dyDescent="0.25">
      <c r="A407">
        <v>426230</v>
      </c>
      <c r="B407" t="s">
        <v>316</v>
      </c>
    </row>
    <row r="408" spans="1:2" x14ac:dyDescent="0.25">
      <c r="A408">
        <v>426231</v>
      </c>
      <c r="B408" t="s">
        <v>316</v>
      </c>
    </row>
    <row r="409" spans="1:2" x14ac:dyDescent="0.25">
      <c r="A409">
        <v>426240</v>
      </c>
      <c r="B409" t="s">
        <v>317</v>
      </c>
    </row>
    <row r="410" spans="1:2" x14ac:dyDescent="0.25">
      <c r="A410">
        <v>426241</v>
      </c>
      <c r="B410" t="s">
        <v>317</v>
      </c>
    </row>
    <row r="411" spans="1:2" x14ac:dyDescent="0.25">
      <c r="A411">
        <v>426250</v>
      </c>
      <c r="B411" t="s">
        <v>318</v>
      </c>
    </row>
    <row r="412" spans="1:2" x14ac:dyDescent="0.25">
      <c r="A412">
        <v>426251</v>
      </c>
      <c r="B412" t="s">
        <v>318</v>
      </c>
    </row>
    <row r="413" spans="1:2" x14ac:dyDescent="0.25">
      <c r="A413">
        <v>426290</v>
      </c>
      <c r="B413" t="s">
        <v>319</v>
      </c>
    </row>
    <row r="414" spans="1:2" x14ac:dyDescent="0.25">
      <c r="A414">
        <v>426291</v>
      </c>
      <c r="B414" t="s">
        <v>319</v>
      </c>
    </row>
    <row r="415" spans="1:2" x14ac:dyDescent="0.25">
      <c r="A415">
        <v>426300</v>
      </c>
      <c r="B415" t="s">
        <v>320</v>
      </c>
    </row>
    <row r="416" spans="1:2" x14ac:dyDescent="0.25">
      <c r="A416">
        <v>426310</v>
      </c>
      <c r="B416" t="s">
        <v>321</v>
      </c>
    </row>
    <row r="417" spans="1:2" x14ac:dyDescent="0.25">
      <c r="A417">
        <v>426311</v>
      </c>
      <c r="B417" t="s">
        <v>322</v>
      </c>
    </row>
    <row r="418" spans="1:2" x14ac:dyDescent="0.25">
      <c r="A418">
        <v>426312</v>
      </c>
      <c r="B418" t="s">
        <v>323</v>
      </c>
    </row>
    <row r="419" spans="1:2" x14ac:dyDescent="0.25">
      <c r="A419">
        <v>426320</v>
      </c>
      <c r="B419" t="s">
        <v>324</v>
      </c>
    </row>
    <row r="420" spans="1:2" x14ac:dyDescent="0.25">
      <c r="A420">
        <v>426321</v>
      </c>
      <c r="B420" t="s">
        <v>324</v>
      </c>
    </row>
    <row r="421" spans="1:2" x14ac:dyDescent="0.25">
      <c r="A421">
        <v>426400</v>
      </c>
      <c r="B421" t="s">
        <v>325</v>
      </c>
    </row>
    <row r="422" spans="1:2" x14ac:dyDescent="0.25">
      <c r="A422">
        <v>426410</v>
      </c>
      <c r="B422" t="s">
        <v>326</v>
      </c>
    </row>
    <row r="423" spans="1:2" x14ac:dyDescent="0.25">
      <c r="A423">
        <v>426411</v>
      </c>
      <c r="B423" t="s">
        <v>327</v>
      </c>
    </row>
    <row r="424" spans="1:2" x14ac:dyDescent="0.25">
      <c r="A424">
        <v>426412</v>
      </c>
      <c r="B424" t="s">
        <v>328</v>
      </c>
    </row>
    <row r="425" spans="1:2" x14ac:dyDescent="0.25">
      <c r="A425">
        <v>426413</v>
      </c>
      <c r="B425" t="s">
        <v>329</v>
      </c>
    </row>
    <row r="426" spans="1:2" x14ac:dyDescent="0.25">
      <c r="A426">
        <v>426490</v>
      </c>
      <c r="B426" t="s">
        <v>330</v>
      </c>
    </row>
    <row r="427" spans="1:2" x14ac:dyDescent="0.25">
      <c r="A427">
        <v>426491</v>
      </c>
      <c r="B427" t="s">
        <v>330</v>
      </c>
    </row>
    <row r="428" spans="1:2" x14ac:dyDescent="0.25">
      <c r="A428">
        <v>426500</v>
      </c>
      <c r="B428" t="s">
        <v>331</v>
      </c>
    </row>
    <row r="429" spans="1:2" x14ac:dyDescent="0.25">
      <c r="A429">
        <v>426510</v>
      </c>
      <c r="B429" t="s">
        <v>332</v>
      </c>
    </row>
    <row r="430" spans="1:2" x14ac:dyDescent="0.25">
      <c r="A430">
        <v>426511</v>
      </c>
      <c r="B430" t="s">
        <v>332</v>
      </c>
    </row>
    <row r="431" spans="1:2" x14ac:dyDescent="0.25">
      <c r="A431">
        <v>426520</v>
      </c>
      <c r="B431" t="s">
        <v>333</v>
      </c>
    </row>
    <row r="432" spans="1:2" x14ac:dyDescent="0.25">
      <c r="A432">
        <v>426521</v>
      </c>
      <c r="B432" t="s">
        <v>333</v>
      </c>
    </row>
    <row r="433" spans="1:2" x14ac:dyDescent="0.25">
      <c r="A433">
        <v>426530</v>
      </c>
      <c r="B433" t="s">
        <v>334</v>
      </c>
    </row>
    <row r="434" spans="1:2" x14ac:dyDescent="0.25">
      <c r="A434">
        <v>426531</v>
      </c>
      <c r="B434" t="s">
        <v>334</v>
      </c>
    </row>
    <row r="435" spans="1:2" x14ac:dyDescent="0.25">
      <c r="A435">
        <v>426540</v>
      </c>
      <c r="B435" t="s">
        <v>335</v>
      </c>
    </row>
    <row r="436" spans="1:2" x14ac:dyDescent="0.25">
      <c r="A436">
        <v>426541</v>
      </c>
      <c r="B436" t="s">
        <v>335</v>
      </c>
    </row>
    <row r="437" spans="1:2" x14ac:dyDescent="0.25">
      <c r="A437">
        <v>426550</v>
      </c>
      <c r="B437" t="s">
        <v>336</v>
      </c>
    </row>
    <row r="438" spans="1:2" x14ac:dyDescent="0.25">
      <c r="A438">
        <v>426551</v>
      </c>
      <c r="B438" t="s">
        <v>336</v>
      </c>
    </row>
    <row r="439" spans="1:2" x14ac:dyDescent="0.25">
      <c r="A439">
        <v>426590</v>
      </c>
      <c r="B439" t="s">
        <v>337</v>
      </c>
    </row>
    <row r="440" spans="1:2" x14ac:dyDescent="0.25">
      <c r="A440">
        <v>426591</v>
      </c>
      <c r="B440" t="s">
        <v>337</v>
      </c>
    </row>
    <row r="441" spans="1:2" x14ac:dyDescent="0.25">
      <c r="A441">
        <v>426600</v>
      </c>
      <c r="B441" t="s">
        <v>338</v>
      </c>
    </row>
    <row r="442" spans="1:2" x14ac:dyDescent="0.25">
      <c r="A442">
        <v>426610</v>
      </c>
      <c r="B442" t="s">
        <v>324</v>
      </c>
    </row>
    <row r="443" spans="1:2" x14ac:dyDescent="0.25">
      <c r="A443">
        <v>426611</v>
      </c>
      <c r="B443" t="s">
        <v>324</v>
      </c>
    </row>
    <row r="444" spans="1:2" x14ac:dyDescent="0.25">
      <c r="A444">
        <v>426620</v>
      </c>
      <c r="B444" t="s">
        <v>339</v>
      </c>
    </row>
    <row r="445" spans="1:2" x14ac:dyDescent="0.25">
      <c r="A445">
        <v>426621</v>
      </c>
      <c r="B445" t="s">
        <v>339</v>
      </c>
    </row>
    <row r="446" spans="1:2" x14ac:dyDescent="0.25">
      <c r="A446">
        <v>426630</v>
      </c>
      <c r="B446" t="s">
        <v>340</v>
      </c>
    </row>
    <row r="447" spans="1:2" x14ac:dyDescent="0.25">
      <c r="A447">
        <v>426631</v>
      </c>
      <c r="B447" t="s">
        <v>340</v>
      </c>
    </row>
    <row r="448" spans="1:2" x14ac:dyDescent="0.25">
      <c r="A448">
        <v>426700</v>
      </c>
      <c r="B448" t="s">
        <v>341</v>
      </c>
    </row>
    <row r="449" spans="1:2" x14ac:dyDescent="0.25">
      <c r="A449">
        <v>426710</v>
      </c>
      <c r="B449" t="s">
        <v>342</v>
      </c>
    </row>
    <row r="450" spans="1:2" x14ac:dyDescent="0.25">
      <c r="A450">
        <v>426711</v>
      </c>
      <c r="B450" t="s">
        <v>342</v>
      </c>
    </row>
    <row r="451" spans="1:2" x14ac:dyDescent="0.25">
      <c r="A451">
        <v>426720</v>
      </c>
      <c r="B451" t="s">
        <v>343</v>
      </c>
    </row>
    <row r="452" spans="1:2" x14ac:dyDescent="0.25">
      <c r="A452">
        <v>426721</v>
      </c>
      <c r="B452" t="s">
        <v>343</v>
      </c>
    </row>
    <row r="453" spans="1:2" x14ac:dyDescent="0.25">
      <c r="A453">
        <v>426730</v>
      </c>
      <c r="B453" t="s">
        <v>344</v>
      </c>
    </row>
    <row r="454" spans="1:2" x14ac:dyDescent="0.25">
      <c r="A454">
        <v>426731</v>
      </c>
      <c r="B454" t="s">
        <v>344</v>
      </c>
    </row>
    <row r="455" spans="1:2" x14ac:dyDescent="0.25">
      <c r="A455">
        <v>426740</v>
      </c>
      <c r="B455" t="s">
        <v>345</v>
      </c>
    </row>
    <row r="456" spans="1:2" x14ac:dyDescent="0.25">
      <c r="A456">
        <v>426741</v>
      </c>
      <c r="B456" t="s">
        <v>345</v>
      </c>
    </row>
    <row r="457" spans="1:2" x14ac:dyDescent="0.25">
      <c r="A457">
        <v>426750</v>
      </c>
      <c r="B457" t="s">
        <v>346</v>
      </c>
    </row>
    <row r="458" spans="1:2" x14ac:dyDescent="0.25">
      <c r="A458">
        <v>426751</v>
      </c>
      <c r="B458" t="s">
        <v>346</v>
      </c>
    </row>
    <row r="459" spans="1:2" x14ac:dyDescent="0.25">
      <c r="A459">
        <v>426760</v>
      </c>
      <c r="B459" t="s">
        <v>347</v>
      </c>
    </row>
    <row r="460" spans="1:2" x14ac:dyDescent="0.25">
      <c r="A460">
        <v>426761</v>
      </c>
      <c r="B460" t="s">
        <v>347</v>
      </c>
    </row>
    <row r="461" spans="1:2" x14ac:dyDescent="0.25">
      <c r="A461">
        <v>426790</v>
      </c>
      <c r="B461" t="s">
        <v>348</v>
      </c>
    </row>
    <row r="462" spans="1:2" x14ac:dyDescent="0.25">
      <c r="A462">
        <v>426791</v>
      </c>
      <c r="B462" t="s">
        <v>348</v>
      </c>
    </row>
    <row r="463" spans="1:2" x14ac:dyDescent="0.25">
      <c r="A463">
        <v>426800</v>
      </c>
      <c r="B463" t="s">
        <v>349</v>
      </c>
    </row>
    <row r="464" spans="1:2" x14ac:dyDescent="0.25">
      <c r="A464">
        <v>426810</v>
      </c>
      <c r="B464" t="s">
        <v>350</v>
      </c>
    </row>
    <row r="465" spans="1:2" x14ac:dyDescent="0.25">
      <c r="A465">
        <v>426811</v>
      </c>
      <c r="B465" t="s">
        <v>351</v>
      </c>
    </row>
    <row r="466" spans="1:2" x14ac:dyDescent="0.25">
      <c r="A466">
        <v>426812</v>
      </c>
      <c r="B466" t="s">
        <v>352</v>
      </c>
    </row>
    <row r="467" spans="1:2" x14ac:dyDescent="0.25">
      <c r="A467">
        <v>426819</v>
      </c>
      <c r="B467" t="s">
        <v>353</v>
      </c>
    </row>
    <row r="468" spans="1:2" x14ac:dyDescent="0.25">
      <c r="A468">
        <v>426820</v>
      </c>
      <c r="B468" t="s">
        <v>354</v>
      </c>
    </row>
    <row r="469" spans="1:2" x14ac:dyDescent="0.25">
      <c r="A469">
        <v>426821</v>
      </c>
      <c r="B469" t="s">
        <v>355</v>
      </c>
    </row>
    <row r="470" spans="1:2" x14ac:dyDescent="0.25">
      <c r="A470">
        <v>426822</v>
      </c>
      <c r="B470" t="s">
        <v>356</v>
      </c>
    </row>
    <row r="471" spans="1:2" x14ac:dyDescent="0.25">
      <c r="A471">
        <v>426823</v>
      </c>
      <c r="B471" t="s">
        <v>357</v>
      </c>
    </row>
    <row r="472" spans="1:2" x14ac:dyDescent="0.25">
      <c r="A472">
        <v>426829</v>
      </c>
      <c r="B472" t="s">
        <v>358</v>
      </c>
    </row>
    <row r="473" spans="1:2" x14ac:dyDescent="0.25">
      <c r="A473">
        <v>426900</v>
      </c>
      <c r="B473" t="s">
        <v>359</v>
      </c>
    </row>
    <row r="474" spans="1:2" x14ac:dyDescent="0.25">
      <c r="A474">
        <v>426910</v>
      </c>
      <c r="B474" t="s">
        <v>359</v>
      </c>
    </row>
    <row r="475" spans="1:2" x14ac:dyDescent="0.25">
      <c r="A475">
        <v>426911</v>
      </c>
      <c r="B475" t="s">
        <v>360</v>
      </c>
    </row>
    <row r="476" spans="1:2" x14ac:dyDescent="0.25">
      <c r="A476">
        <v>426912</v>
      </c>
      <c r="B476" t="s">
        <v>361</v>
      </c>
    </row>
    <row r="477" spans="1:2" x14ac:dyDescent="0.25">
      <c r="A477">
        <v>426913</v>
      </c>
      <c r="B477" t="s">
        <v>362</v>
      </c>
    </row>
    <row r="478" spans="1:2" x14ac:dyDescent="0.25">
      <c r="A478">
        <v>426914</v>
      </c>
      <c r="B478" t="s">
        <v>363</v>
      </c>
    </row>
    <row r="479" spans="1:2" x14ac:dyDescent="0.25">
      <c r="A479">
        <v>426919</v>
      </c>
      <c r="B479" t="s">
        <v>364</v>
      </c>
    </row>
    <row r="480" spans="1:2" x14ac:dyDescent="0.25">
      <c r="A480">
        <v>430000</v>
      </c>
      <c r="B480" t="s">
        <v>365</v>
      </c>
    </row>
    <row r="481" spans="1:2" x14ac:dyDescent="0.25">
      <c r="A481">
        <v>431000</v>
      </c>
      <c r="B481" t="s">
        <v>366</v>
      </c>
    </row>
    <row r="482" spans="1:2" x14ac:dyDescent="0.25">
      <c r="A482">
        <v>431100</v>
      </c>
      <c r="B482" t="s">
        <v>367</v>
      </c>
    </row>
    <row r="483" spans="1:2" x14ac:dyDescent="0.25">
      <c r="A483">
        <v>431110</v>
      </c>
      <c r="B483" t="s">
        <v>367</v>
      </c>
    </row>
    <row r="484" spans="1:2" x14ac:dyDescent="0.25">
      <c r="A484">
        <v>431111</v>
      </c>
      <c r="B484" t="s">
        <v>367</v>
      </c>
    </row>
    <row r="485" spans="1:2" x14ac:dyDescent="0.25">
      <c r="A485">
        <v>431200</v>
      </c>
      <c r="B485" t="s">
        <v>368</v>
      </c>
    </row>
    <row r="486" spans="1:2" x14ac:dyDescent="0.25">
      <c r="A486">
        <v>431210</v>
      </c>
      <c r="B486" t="s">
        <v>368</v>
      </c>
    </row>
    <row r="487" spans="1:2" x14ac:dyDescent="0.25">
      <c r="A487">
        <v>431211</v>
      </c>
      <c r="B487" t="s">
        <v>368</v>
      </c>
    </row>
    <row r="488" spans="1:2" x14ac:dyDescent="0.25">
      <c r="A488">
        <v>431300</v>
      </c>
      <c r="B488" t="s">
        <v>369</v>
      </c>
    </row>
    <row r="489" spans="1:2" x14ac:dyDescent="0.25">
      <c r="A489">
        <v>431310</v>
      </c>
      <c r="B489" t="s">
        <v>369</v>
      </c>
    </row>
    <row r="490" spans="1:2" x14ac:dyDescent="0.25">
      <c r="A490">
        <v>431311</v>
      </c>
      <c r="B490" t="s">
        <v>369</v>
      </c>
    </row>
    <row r="491" spans="1:2" x14ac:dyDescent="0.25">
      <c r="A491">
        <v>432000</v>
      </c>
      <c r="B491" t="s">
        <v>370</v>
      </c>
    </row>
    <row r="492" spans="1:2" x14ac:dyDescent="0.25">
      <c r="A492">
        <v>432100</v>
      </c>
      <c r="B492" t="s">
        <v>371</v>
      </c>
    </row>
    <row r="493" spans="1:2" x14ac:dyDescent="0.25">
      <c r="A493">
        <v>432110</v>
      </c>
      <c r="B493" t="s">
        <v>371</v>
      </c>
    </row>
    <row r="494" spans="1:2" x14ac:dyDescent="0.25">
      <c r="A494">
        <v>432111</v>
      </c>
      <c r="B494" t="s">
        <v>371</v>
      </c>
    </row>
    <row r="495" spans="1:2" x14ac:dyDescent="0.25">
      <c r="A495">
        <v>433000</v>
      </c>
      <c r="B495" t="s">
        <v>372</v>
      </c>
    </row>
    <row r="496" spans="1:2" x14ac:dyDescent="0.25">
      <c r="A496">
        <v>433100</v>
      </c>
      <c r="B496" t="s">
        <v>373</v>
      </c>
    </row>
    <row r="497" spans="1:2" x14ac:dyDescent="0.25">
      <c r="A497">
        <v>433110</v>
      </c>
      <c r="B497" t="s">
        <v>373</v>
      </c>
    </row>
    <row r="498" spans="1:2" x14ac:dyDescent="0.25">
      <c r="A498">
        <v>433111</v>
      </c>
      <c r="B498" t="s">
        <v>373</v>
      </c>
    </row>
    <row r="499" spans="1:2" x14ac:dyDescent="0.25">
      <c r="A499">
        <v>434000</v>
      </c>
      <c r="B499" t="s">
        <v>374</v>
      </c>
    </row>
    <row r="500" spans="1:2" x14ac:dyDescent="0.25">
      <c r="A500">
        <v>434100</v>
      </c>
      <c r="B500" t="s">
        <v>375</v>
      </c>
    </row>
    <row r="501" spans="1:2" x14ac:dyDescent="0.25">
      <c r="A501">
        <v>434110</v>
      </c>
      <c r="B501" t="s">
        <v>375</v>
      </c>
    </row>
    <row r="502" spans="1:2" x14ac:dyDescent="0.25">
      <c r="A502">
        <v>434111</v>
      </c>
      <c r="B502" t="s">
        <v>375</v>
      </c>
    </row>
    <row r="503" spans="1:2" x14ac:dyDescent="0.25">
      <c r="A503">
        <v>434200</v>
      </c>
      <c r="B503" t="s">
        <v>376</v>
      </c>
    </row>
    <row r="504" spans="1:2" x14ac:dyDescent="0.25">
      <c r="A504">
        <v>434210</v>
      </c>
      <c r="B504" t="s">
        <v>376</v>
      </c>
    </row>
    <row r="505" spans="1:2" x14ac:dyDescent="0.25">
      <c r="A505">
        <v>434211</v>
      </c>
      <c r="B505" t="s">
        <v>376</v>
      </c>
    </row>
    <row r="506" spans="1:2" x14ac:dyDescent="0.25">
      <c r="A506">
        <v>434300</v>
      </c>
      <c r="B506" t="s">
        <v>377</v>
      </c>
    </row>
    <row r="507" spans="1:2" x14ac:dyDescent="0.25">
      <c r="A507">
        <v>434310</v>
      </c>
      <c r="B507" t="s">
        <v>378</v>
      </c>
    </row>
    <row r="508" spans="1:2" x14ac:dyDescent="0.25">
      <c r="A508">
        <v>434311</v>
      </c>
      <c r="B508" t="s">
        <v>378</v>
      </c>
    </row>
    <row r="509" spans="1:2" x14ac:dyDescent="0.25">
      <c r="A509">
        <v>434320</v>
      </c>
      <c r="B509" t="s">
        <v>379</v>
      </c>
    </row>
    <row r="510" spans="1:2" x14ac:dyDescent="0.25">
      <c r="A510">
        <v>434321</v>
      </c>
      <c r="B510" t="s">
        <v>379</v>
      </c>
    </row>
    <row r="511" spans="1:2" x14ac:dyDescent="0.25">
      <c r="A511">
        <v>435000</v>
      </c>
      <c r="B511" t="s">
        <v>380</v>
      </c>
    </row>
    <row r="512" spans="1:2" x14ac:dyDescent="0.25">
      <c r="A512">
        <v>435100</v>
      </c>
      <c r="B512" t="s">
        <v>381</v>
      </c>
    </row>
    <row r="513" spans="1:2" x14ac:dyDescent="0.25">
      <c r="A513">
        <v>435110</v>
      </c>
      <c r="B513" t="s">
        <v>382</v>
      </c>
    </row>
    <row r="514" spans="1:2" x14ac:dyDescent="0.25">
      <c r="A514">
        <v>435111</v>
      </c>
      <c r="B514" t="s">
        <v>381</v>
      </c>
    </row>
    <row r="515" spans="1:2" x14ac:dyDescent="0.25">
      <c r="A515">
        <v>440000</v>
      </c>
      <c r="B515" t="s">
        <v>383</v>
      </c>
    </row>
    <row r="516" spans="1:2" x14ac:dyDescent="0.25">
      <c r="A516">
        <v>441000</v>
      </c>
      <c r="B516" t="s">
        <v>384</v>
      </c>
    </row>
    <row r="517" spans="1:2" x14ac:dyDescent="0.25">
      <c r="A517">
        <v>441100</v>
      </c>
      <c r="B517" t="s">
        <v>385</v>
      </c>
    </row>
    <row r="518" spans="1:2" x14ac:dyDescent="0.25">
      <c r="A518">
        <v>441110</v>
      </c>
      <c r="B518" t="s">
        <v>386</v>
      </c>
    </row>
    <row r="519" spans="1:2" x14ac:dyDescent="0.25">
      <c r="A519">
        <v>441111</v>
      </c>
      <c r="B519" t="s">
        <v>386</v>
      </c>
    </row>
    <row r="520" spans="1:2" x14ac:dyDescent="0.25">
      <c r="A520">
        <v>441120</v>
      </c>
      <c r="B520" t="s">
        <v>387</v>
      </c>
    </row>
    <row r="521" spans="1:2" x14ac:dyDescent="0.25">
      <c r="A521">
        <v>441121</v>
      </c>
      <c r="B521" t="s">
        <v>387</v>
      </c>
    </row>
    <row r="522" spans="1:2" x14ac:dyDescent="0.25">
      <c r="A522">
        <v>441200</v>
      </c>
      <c r="B522" t="s">
        <v>388</v>
      </c>
    </row>
    <row r="523" spans="1:2" x14ac:dyDescent="0.25">
      <c r="A523">
        <v>441210</v>
      </c>
      <c r="B523" t="s">
        <v>389</v>
      </c>
    </row>
    <row r="524" spans="1:2" x14ac:dyDescent="0.25">
      <c r="A524">
        <v>441211</v>
      </c>
      <c r="B524" t="s">
        <v>389</v>
      </c>
    </row>
    <row r="525" spans="1:2" x14ac:dyDescent="0.25">
      <c r="A525">
        <v>441220</v>
      </c>
      <c r="B525" t="s">
        <v>390</v>
      </c>
    </row>
    <row r="526" spans="1:2" x14ac:dyDescent="0.25">
      <c r="A526">
        <v>441221</v>
      </c>
      <c r="B526" t="s">
        <v>390</v>
      </c>
    </row>
    <row r="527" spans="1:2" x14ac:dyDescent="0.25">
      <c r="A527">
        <v>441230</v>
      </c>
      <c r="B527" t="s">
        <v>391</v>
      </c>
    </row>
    <row r="528" spans="1:2" x14ac:dyDescent="0.25">
      <c r="A528">
        <v>441231</v>
      </c>
      <c r="B528" t="s">
        <v>391</v>
      </c>
    </row>
    <row r="529" spans="1:2" x14ac:dyDescent="0.25">
      <c r="A529">
        <v>441240</v>
      </c>
      <c r="B529" t="s">
        <v>392</v>
      </c>
    </row>
    <row r="530" spans="1:2" x14ac:dyDescent="0.25">
      <c r="A530">
        <v>441241</v>
      </c>
      <c r="B530" t="s">
        <v>392</v>
      </c>
    </row>
    <row r="531" spans="1:2" x14ac:dyDescent="0.25">
      <c r="A531">
        <v>441250</v>
      </c>
      <c r="B531" t="s">
        <v>393</v>
      </c>
    </row>
    <row r="532" spans="1:2" x14ac:dyDescent="0.25">
      <c r="A532">
        <v>441251</v>
      </c>
      <c r="B532" t="s">
        <v>394</v>
      </c>
    </row>
    <row r="533" spans="1:2" x14ac:dyDescent="0.25">
      <c r="A533">
        <v>441252</v>
      </c>
      <c r="B533" t="s">
        <v>395</v>
      </c>
    </row>
    <row r="534" spans="1:2" x14ac:dyDescent="0.25">
      <c r="A534">
        <v>441253</v>
      </c>
      <c r="B534" t="s">
        <v>396</v>
      </c>
    </row>
    <row r="535" spans="1:2" x14ac:dyDescent="0.25">
      <c r="A535">
        <v>441254</v>
      </c>
      <c r="B535" t="s">
        <v>397</v>
      </c>
    </row>
    <row r="536" spans="1:2" x14ac:dyDescent="0.25">
      <c r="A536">
        <v>441255</v>
      </c>
      <c r="B536" t="s">
        <v>398</v>
      </c>
    </row>
    <row r="537" spans="1:2" x14ac:dyDescent="0.25">
      <c r="A537">
        <v>441300</v>
      </c>
      <c r="B537" t="s">
        <v>399</v>
      </c>
    </row>
    <row r="538" spans="1:2" x14ac:dyDescent="0.25">
      <c r="A538">
        <v>441310</v>
      </c>
      <c r="B538" t="s">
        <v>400</v>
      </c>
    </row>
    <row r="539" spans="1:2" x14ac:dyDescent="0.25">
      <c r="A539">
        <v>441311</v>
      </c>
      <c r="B539" t="s">
        <v>400</v>
      </c>
    </row>
    <row r="540" spans="1:2" x14ac:dyDescent="0.25">
      <c r="A540">
        <v>441390</v>
      </c>
      <c r="B540" t="s">
        <v>401</v>
      </c>
    </row>
    <row r="541" spans="1:2" x14ac:dyDescent="0.25">
      <c r="A541">
        <v>441391</v>
      </c>
      <c r="B541" t="s">
        <v>401</v>
      </c>
    </row>
    <row r="542" spans="1:2" x14ac:dyDescent="0.25">
      <c r="A542">
        <v>441400</v>
      </c>
      <c r="B542" t="s">
        <v>402</v>
      </c>
    </row>
    <row r="543" spans="1:2" x14ac:dyDescent="0.25">
      <c r="A543">
        <v>441410</v>
      </c>
      <c r="B543" t="s">
        <v>402</v>
      </c>
    </row>
    <row r="544" spans="1:2" x14ac:dyDescent="0.25">
      <c r="A544">
        <v>441411</v>
      </c>
      <c r="B544" t="s">
        <v>402</v>
      </c>
    </row>
    <row r="545" spans="1:2" x14ac:dyDescent="0.25">
      <c r="A545">
        <v>441500</v>
      </c>
      <c r="B545" t="s">
        <v>403</v>
      </c>
    </row>
    <row r="546" spans="1:2" x14ac:dyDescent="0.25">
      <c r="A546">
        <v>441510</v>
      </c>
      <c r="B546" t="s">
        <v>403</v>
      </c>
    </row>
    <row r="547" spans="1:2" x14ac:dyDescent="0.25">
      <c r="A547">
        <v>441511</v>
      </c>
      <c r="B547" t="s">
        <v>403</v>
      </c>
    </row>
    <row r="548" spans="1:2" x14ac:dyDescent="0.25">
      <c r="A548">
        <v>441600</v>
      </c>
      <c r="B548" t="s">
        <v>404</v>
      </c>
    </row>
    <row r="549" spans="1:2" x14ac:dyDescent="0.25">
      <c r="A549">
        <v>441610</v>
      </c>
      <c r="B549" t="s">
        <v>404</v>
      </c>
    </row>
    <row r="550" spans="1:2" x14ac:dyDescent="0.25">
      <c r="A550">
        <v>441611</v>
      </c>
      <c r="B550" t="s">
        <v>404</v>
      </c>
    </row>
    <row r="551" spans="1:2" x14ac:dyDescent="0.25">
      <c r="A551">
        <v>441700</v>
      </c>
      <c r="B551" t="s">
        <v>405</v>
      </c>
    </row>
    <row r="552" spans="1:2" x14ac:dyDescent="0.25">
      <c r="A552">
        <v>441710</v>
      </c>
      <c r="B552" t="s">
        <v>405</v>
      </c>
    </row>
    <row r="553" spans="1:2" x14ac:dyDescent="0.25">
      <c r="A553">
        <v>441711</v>
      </c>
      <c r="B553" t="s">
        <v>405</v>
      </c>
    </row>
    <row r="554" spans="1:2" x14ac:dyDescent="0.25">
      <c r="A554">
        <v>441800</v>
      </c>
      <c r="B554" t="s">
        <v>406</v>
      </c>
    </row>
    <row r="555" spans="1:2" x14ac:dyDescent="0.25">
      <c r="A555">
        <v>441810</v>
      </c>
      <c r="B555" t="s">
        <v>406</v>
      </c>
    </row>
    <row r="556" spans="1:2" x14ac:dyDescent="0.25">
      <c r="A556">
        <v>441811</v>
      </c>
      <c r="B556" t="s">
        <v>406</v>
      </c>
    </row>
    <row r="557" spans="1:2" x14ac:dyDescent="0.25">
      <c r="A557">
        <v>441900</v>
      </c>
      <c r="B557" t="s">
        <v>407</v>
      </c>
    </row>
    <row r="558" spans="1:2" x14ac:dyDescent="0.25">
      <c r="A558">
        <v>441910</v>
      </c>
      <c r="B558" t="s">
        <v>407</v>
      </c>
    </row>
    <row r="559" spans="1:2" x14ac:dyDescent="0.25">
      <c r="A559">
        <v>441911</v>
      </c>
      <c r="B559" t="s">
        <v>408</v>
      </c>
    </row>
    <row r="560" spans="1:2" x14ac:dyDescent="0.25">
      <c r="A560">
        <v>442000</v>
      </c>
      <c r="B560" t="s">
        <v>409</v>
      </c>
    </row>
    <row r="561" spans="1:2" x14ac:dyDescent="0.25">
      <c r="A561">
        <v>442100</v>
      </c>
      <c r="B561" t="s">
        <v>410</v>
      </c>
    </row>
    <row r="562" spans="1:2" x14ac:dyDescent="0.25">
      <c r="A562">
        <v>442110</v>
      </c>
      <c r="B562" t="s">
        <v>411</v>
      </c>
    </row>
    <row r="563" spans="1:2" x14ac:dyDescent="0.25">
      <c r="A563">
        <v>442111</v>
      </c>
      <c r="B563" t="s">
        <v>411</v>
      </c>
    </row>
    <row r="564" spans="1:2" x14ac:dyDescent="0.25">
      <c r="A564">
        <v>442120</v>
      </c>
      <c r="B564" t="s">
        <v>412</v>
      </c>
    </row>
    <row r="565" spans="1:2" x14ac:dyDescent="0.25">
      <c r="A565">
        <v>442121</v>
      </c>
      <c r="B565" t="s">
        <v>412</v>
      </c>
    </row>
    <row r="566" spans="1:2" x14ac:dyDescent="0.25">
      <c r="A566">
        <v>442200</v>
      </c>
      <c r="B566" t="s">
        <v>413</v>
      </c>
    </row>
    <row r="567" spans="1:2" x14ac:dyDescent="0.25">
      <c r="A567">
        <v>442210</v>
      </c>
      <c r="B567" t="s">
        <v>414</v>
      </c>
    </row>
    <row r="568" spans="1:2" x14ac:dyDescent="0.25">
      <c r="A568">
        <v>442211</v>
      </c>
      <c r="B568" t="s">
        <v>414</v>
      </c>
    </row>
    <row r="569" spans="1:2" x14ac:dyDescent="0.25">
      <c r="A569">
        <v>442220</v>
      </c>
      <c r="B569" t="s">
        <v>415</v>
      </c>
    </row>
    <row r="570" spans="1:2" x14ac:dyDescent="0.25">
      <c r="A570">
        <v>442221</v>
      </c>
      <c r="B570" t="s">
        <v>415</v>
      </c>
    </row>
    <row r="571" spans="1:2" x14ac:dyDescent="0.25">
      <c r="A571">
        <v>442290</v>
      </c>
      <c r="B571" t="s">
        <v>416</v>
      </c>
    </row>
    <row r="572" spans="1:2" x14ac:dyDescent="0.25">
      <c r="A572">
        <v>442291</v>
      </c>
      <c r="B572" t="s">
        <v>416</v>
      </c>
    </row>
    <row r="573" spans="1:2" x14ac:dyDescent="0.25">
      <c r="A573">
        <v>442300</v>
      </c>
      <c r="B573" t="s">
        <v>417</v>
      </c>
    </row>
    <row r="574" spans="1:2" x14ac:dyDescent="0.25">
      <c r="A574">
        <v>442310</v>
      </c>
      <c r="B574" t="s">
        <v>418</v>
      </c>
    </row>
    <row r="575" spans="1:2" x14ac:dyDescent="0.25">
      <c r="A575">
        <v>442311</v>
      </c>
      <c r="B575" t="s">
        <v>418</v>
      </c>
    </row>
    <row r="576" spans="1:2" x14ac:dyDescent="0.25">
      <c r="A576">
        <v>442320</v>
      </c>
      <c r="B576" t="s">
        <v>419</v>
      </c>
    </row>
    <row r="577" spans="1:2" x14ac:dyDescent="0.25">
      <c r="A577">
        <v>442321</v>
      </c>
      <c r="B577" t="s">
        <v>419</v>
      </c>
    </row>
    <row r="578" spans="1:2" x14ac:dyDescent="0.25">
      <c r="A578">
        <v>442330</v>
      </c>
      <c r="B578" t="s">
        <v>420</v>
      </c>
    </row>
    <row r="579" spans="1:2" x14ac:dyDescent="0.25">
      <c r="A579">
        <v>442331</v>
      </c>
      <c r="B579" t="s">
        <v>420</v>
      </c>
    </row>
    <row r="580" spans="1:2" x14ac:dyDescent="0.25">
      <c r="A580">
        <v>442340</v>
      </c>
      <c r="B580" t="s">
        <v>421</v>
      </c>
    </row>
    <row r="581" spans="1:2" x14ac:dyDescent="0.25">
      <c r="A581">
        <v>442341</v>
      </c>
      <c r="B581" t="s">
        <v>421</v>
      </c>
    </row>
    <row r="582" spans="1:2" x14ac:dyDescent="0.25">
      <c r="A582">
        <v>442350</v>
      </c>
      <c r="B582" t="s">
        <v>422</v>
      </c>
    </row>
    <row r="583" spans="1:2" x14ac:dyDescent="0.25">
      <c r="A583">
        <v>442351</v>
      </c>
      <c r="B583" t="s">
        <v>422</v>
      </c>
    </row>
    <row r="584" spans="1:2" x14ac:dyDescent="0.25">
      <c r="A584">
        <v>442390</v>
      </c>
      <c r="B584" t="s">
        <v>423</v>
      </c>
    </row>
    <row r="585" spans="1:2" x14ac:dyDescent="0.25">
      <c r="A585">
        <v>442391</v>
      </c>
      <c r="B585" t="s">
        <v>423</v>
      </c>
    </row>
    <row r="586" spans="1:2" x14ac:dyDescent="0.25">
      <c r="A586">
        <v>442400</v>
      </c>
      <c r="B586" t="s">
        <v>424</v>
      </c>
    </row>
    <row r="587" spans="1:2" x14ac:dyDescent="0.25">
      <c r="A587">
        <v>442410</v>
      </c>
      <c r="B587" t="s">
        <v>425</v>
      </c>
    </row>
    <row r="588" spans="1:2" x14ac:dyDescent="0.25">
      <c r="A588">
        <v>442411</v>
      </c>
      <c r="B588" t="s">
        <v>425</v>
      </c>
    </row>
    <row r="589" spans="1:2" x14ac:dyDescent="0.25">
      <c r="A589">
        <v>442490</v>
      </c>
      <c r="B589" t="s">
        <v>426</v>
      </c>
    </row>
    <row r="590" spans="1:2" x14ac:dyDescent="0.25">
      <c r="A590">
        <v>442491</v>
      </c>
      <c r="B590" t="s">
        <v>426</v>
      </c>
    </row>
    <row r="591" spans="1:2" x14ac:dyDescent="0.25">
      <c r="A591">
        <v>442500</v>
      </c>
      <c r="B591" t="s">
        <v>427</v>
      </c>
    </row>
    <row r="592" spans="1:2" x14ac:dyDescent="0.25">
      <c r="A592">
        <v>442510</v>
      </c>
      <c r="B592" t="s">
        <v>427</v>
      </c>
    </row>
    <row r="593" spans="1:2" x14ac:dyDescent="0.25">
      <c r="A593">
        <v>442511</v>
      </c>
      <c r="B593" t="s">
        <v>427</v>
      </c>
    </row>
    <row r="594" spans="1:2" x14ac:dyDescent="0.25">
      <c r="A594">
        <v>442600</v>
      </c>
      <c r="B594" t="s">
        <v>428</v>
      </c>
    </row>
    <row r="595" spans="1:2" x14ac:dyDescent="0.25">
      <c r="A595">
        <v>442610</v>
      </c>
      <c r="B595" t="s">
        <v>428</v>
      </c>
    </row>
    <row r="596" spans="1:2" x14ac:dyDescent="0.25">
      <c r="A596">
        <v>442611</v>
      </c>
      <c r="B596" t="s">
        <v>428</v>
      </c>
    </row>
    <row r="597" spans="1:2" x14ac:dyDescent="0.25">
      <c r="A597">
        <v>443000</v>
      </c>
      <c r="B597" t="s">
        <v>429</v>
      </c>
    </row>
    <row r="598" spans="1:2" x14ac:dyDescent="0.25">
      <c r="A598">
        <v>443100</v>
      </c>
      <c r="B598" t="s">
        <v>430</v>
      </c>
    </row>
    <row r="599" spans="1:2" x14ac:dyDescent="0.25">
      <c r="A599">
        <v>443110</v>
      </c>
      <c r="B599" t="s">
        <v>430</v>
      </c>
    </row>
    <row r="600" spans="1:2" x14ac:dyDescent="0.25">
      <c r="A600">
        <v>443111</v>
      </c>
      <c r="B600" t="s">
        <v>430</v>
      </c>
    </row>
    <row r="601" spans="1:2" x14ac:dyDescent="0.25">
      <c r="A601">
        <v>444000</v>
      </c>
      <c r="B601" t="s">
        <v>431</v>
      </c>
    </row>
    <row r="602" spans="1:2" x14ac:dyDescent="0.25">
      <c r="A602">
        <v>444100</v>
      </c>
      <c r="B602" t="s">
        <v>432</v>
      </c>
    </row>
    <row r="603" spans="1:2" x14ac:dyDescent="0.25">
      <c r="A603">
        <v>444110</v>
      </c>
      <c r="B603" t="s">
        <v>432</v>
      </c>
    </row>
    <row r="604" spans="1:2" x14ac:dyDescent="0.25">
      <c r="A604">
        <v>444111</v>
      </c>
      <c r="B604" t="s">
        <v>432</v>
      </c>
    </row>
    <row r="605" spans="1:2" x14ac:dyDescent="0.25">
      <c r="A605">
        <v>444200</v>
      </c>
      <c r="B605" t="s">
        <v>433</v>
      </c>
    </row>
    <row r="606" spans="1:2" x14ac:dyDescent="0.25">
      <c r="A606">
        <v>444210</v>
      </c>
      <c r="B606" t="s">
        <v>433</v>
      </c>
    </row>
    <row r="607" spans="1:2" x14ac:dyDescent="0.25">
      <c r="A607">
        <v>444211</v>
      </c>
      <c r="B607" t="s">
        <v>433</v>
      </c>
    </row>
    <row r="608" spans="1:2" x14ac:dyDescent="0.25">
      <c r="A608">
        <v>444212</v>
      </c>
      <c r="B608" t="s">
        <v>434</v>
      </c>
    </row>
    <row r="609" spans="1:2" x14ac:dyDescent="0.25">
      <c r="A609">
        <v>444219</v>
      </c>
      <c r="B609" t="s">
        <v>435</v>
      </c>
    </row>
    <row r="610" spans="1:2" x14ac:dyDescent="0.25">
      <c r="A610">
        <v>444300</v>
      </c>
      <c r="B610" t="s">
        <v>436</v>
      </c>
    </row>
    <row r="611" spans="1:2" x14ac:dyDescent="0.25">
      <c r="A611">
        <v>444310</v>
      </c>
      <c r="B611" t="s">
        <v>436</v>
      </c>
    </row>
    <row r="612" spans="1:2" x14ac:dyDescent="0.25">
      <c r="A612">
        <v>444311</v>
      </c>
      <c r="B612" t="s">
        <v>436</v>
      </c>
    </row>
    <row r="613" spans="1:2" x14ac:dyDescent="0.25">
      <c r="A613">
        <v>450000</v>
      </c>
      <c r="B613" t="s">
        <v>437</v>
      </c>
    </row>
    <row r="614" spans="1:2" x14ac:dyDescent="0.25">
      <c r="A614">
        <v>451000</v>
      </c>
      <c r="B614" t="s">
        <v>438</v>
      </c>
    </row>
    <row r="615" spans="1:2" x14ac:dyDescent="0.25">
      <c r="A615">
        <v>451100</v>
      </c>
      <c r="B615" t="s">
        <v>439</v>
      </c>
    </row>
    <row r="616" spans="1:2" x14ac:dyDescent="0.25">
      <c r="A616">
        <v>451110</v>
      </c>
      <c r="B616" t="s">
        <v>440</v>
      </c>
    </row>
    <row r="617" spans="1:2" x14ac:dyDescent="0.25">
      <c r="A617">
        <v>451111</v>
      </c>
      <c r="B617" t="s">
        <v>440</v>
      </c>
    </row>
    <row r="618" spans="1:2" x14ac:dyDescent="0.25">
      <c r="A618">
        <v>451120</v>
      </c>
      <c r="B618" t="s">
        <v>441</v>
      </c>
    </row>
    <row r="619" spans="1:2" x14ac:dyDescent="0.25">
      <c r="A619">
        <v>451121</v>
      </c>
      <c r="B619" t="s">
        <v>442</v>
      </c>
    </row>
    <row r="620" spans="1:2" x14ac:dyDescent="0.25">
      <c r="A620">
        <v>451122</v>
      </c>
      <c r="B620" t="s">
        <v>443</v>
      </c>
    </row>
    <row r="621" spans="1:2" x14ac:dyDescent="0.25">
      <c r="A621">
        <v>451129</v>
      </c>
      <c r="B621" t="s">
        <v>444</v>
      </c>
    </row>
    <row r="622" spans="1:2" x14ac:dyDescent="0.25">
      <c r="A622">
        <v>451130</v>
      </c>
      <c r="B622" t="s">
        <v>445</v>
      </c>
    </row>
    <row r="623" spans="1:2" x14ac:dyDescent="0.25">
      <c r="A623">
        <v>451131</v>
      </c>
      <c r="B623" t="s">
        <v>445</v>
      </c>
    </row>
    <row r="624" spans="1:2" x14ac:dyDescent="0.25">
      <c r="A624">
        <v>451140</v>
      </c>
      <c r="B624" t="s">
        <v>446</v>
      </c>
    </row>
    <row r="625" spans="1:2" x14ac:dyDescent="0.25">
      <c r="A625">
        <v>451141</v>
      </c>
      <c r="B625" t="s">
        <v>446</v>
      </c>
    </row>
    <row r="626" spans="1:2" x14ac:dyDescent="0.25">
      <c r="A626">
        <v>451190</v>
      </c>
      <c r="B626" t="s">
        <v>447</v>
      </c>
    </row>
    <row r="627" spans="1:2" x14ac:dyDescent="0.25">
      <c r="A627">
        <v>451191</v>
      </c>
      <c r="B627" t="s">
        <v>447</v>
      </c>
    </row>
    <row r="628" spans="1:2" x14ac:dyDescent="0.25">
      <c r="A628">
        <v>451200</v>
      </c>
      <c r="B628" t="s">
        <v>448</v>
      </c>
    </row>
    <row r="629" spans="1:2" x14ac:dyDescent="0.25">
      <c r="A629">
        <v>451210</v>
      </c>
      <c r="B629" t="s">
        <v>449</v>
      </c>
    </row>
    <row r="630" spans="1:2" x14ac:dyDescent="0.25">
      <c r="A630">
        <v>451211</v>
      </c>
      <c r="B630" t="s">
        <v>449</v>
      </c>
    </row>
    <row r="631" spans="1:2" x14ac:dyDescent="0.25">
      <c r="A631">
        <v>451220</v>
      </c>
      <c r="B631" t="s">
        <v>450</v>
      </c>
    </row>
    <row r="632" spans="1:2" x14ac:dyDescent="0.25">
      <c r="A632">
        <v>451221</v>
      </c>
      <c r="B632" t="s">
        <v>450</v>
      </c>
    </row>
    <row r="633" spans="1:2" x14ac:dyDescent="0.25">
      <c r="A633">
        <v>451230</v>
      </c>
      <c r="B633" t="s">
        <v>451</v>
      </c>
    </row>
    <row r="634" spans="1:2" x14ac:dyDescent="0.25">
      <c r="A634">
        <v>451231</v>
      </c>
      <c r="B634" t="s">
        <v>451</v>
      </c>
    </row>
    <row r="635" spans="1:2" x14ac:dyDescent="0.25">
      <c r="A635">
        <v>451240</v>
      </c>
      <c r="B635" t="s">
        <v>452</v>
      </c>
    </row>
    <row r="636" spans="1:2" x14ac:dyDescent="0.25">
      <c r="A636">
        <v>451241</v>
      </c>
      <c r="B636" t="s">
        <v>452</v>
      </c>
    </row>
    <row r="637" spans="1:2" x14ac:dyDescent="0.25">
      <c r="A637">
        <v>451290</v>
      </c>
      <c r="B637" t="s">
        <v>453</v>
      </c>
    </row>
    <row r="638" spans="1:2" x14ac:dyDescent="0.25">
      <c r="A638">
        <v>451291</v>
      </c>
      <c r="B638" t="s">
        <v>453</v>
      </c>
    </row>
    <row r="639" spans="1:2" x14ac:dyDescent="0.25">
      <c r="A639">
        <v>452000</v>
      </c>
      <c r="B639" t="s">
        <v>454</v>
      </c>
    </row>
    <row r="640" spans="1:2" x14ac:dyDescent="0.25">
      <c r="A640">
        <v>452100</v>
      </c>
      <c r="B640" t="s">
        <v>455</v>
      </c>
    </row>
    <row r="641" spans="1:2" x14ac:dyDescent="0.25">
      <c r="A641">
        <v>452110</v>
      </c>
      <c r="B641" t="s">
        <v>456</v>
      </c>
    </row>
    <row r="642" spans="1:2" x14ac:dyDescent="0.25">
      <c r="A642">
        <v>452111</v>
      </c>
      <c r="B642" t="s">
        <v>456</v>
      </c>
    </row>
    <row r="643" spans="1:2" x14ac:dyDescent="0.25">
      <c r="A643">
        <v>452190</v>
      </c>
      <c r="B643" t="s">
        <v>457</v>
      </c>
    </row>
    <row r="644" spans="1:2" x14ac:dyDescent="0.25">
      <c r="A644">
        <v>452191</v>
      </c>
      <c r="B644" t="s">
        <v>457</v>
      </c>
    </row>
    <row r="645" spans="1:2" x14ac:dyDescent="0.25">
      <c r="A645">
        <v>452200</v>
      </c>
      <c r="B645" t="s">
        <v>458</v>
      </c>
    </row>
    <row r="646" spans="1:2" x14ac:dyDescent="0.25">
      <c r="A646">
        <v>452210</v>
      </c>
      <c r="B646" t="s">
        <v>459</v>
      </c>
    </row>
    <row r="647" spans="1:2" x14ac:dyDescent="0.25">
      <c r="A647">
        <v>452211</v>
      </c>
      <c r="B647" t="s">
        <v>459</v>
      </c>
    </row>
    <row r="648" spans="1:2" x14ac:dyDescent="0.25">
      <c r="A648">
        <v>452290</v>
      </c>
      <c r="B648" t="s">
        <v>460</v>
      </c>
    </row>
    <row r="649" spans="1:2" x14ac:dyDescent="0.25">
      <c r="A649">
        <v>452291</v>
      </c>
      <c r="B649" t="s">
        <v>460</v>
      </c>
    </row>
    <row r="650" spans="1:2" x14ac:dyDescent="0.25">
      <c r="A650">
        <v>453000</v>
      </c>
      <c r="B650" t="s">
        <v>461</v>
      </c>
    </row>
    <row r="651" spans="1:2" x14ac:dyDescent="0.25">
      <c r="A651">
        <v>453100</v>
      </c>
      <c r="B651" t="s">
        <v>462</v>
      </c>
    </row>
    <row r="652" spans="1:2" x14ac:dyDescent="0.25">
      <c r="A652">
        <v>453110</v>
      </c>
      <c r="B652" t="s">
        <v>463</v>
      </c>
    </row>
    <row r="653" spans="1:2" x14ac:dyDescent="0.25">
      <c r="A653">
        <v>453111</v>
      </c>
      <c r="B653" t="s">
        <v>463</v>
      </c>
    </row>
    <row r="654" spans="1:2" x14ac:dyDescent="0.25">
      <c r="A654">
        <v>453190</v>
      </c>
      <c r="B654" t="s">
        <v>464</v>
      </c>
    </row>
    <row r="655" spans="1:2" x14ac:dyDescent="0.25">
      <c r="A655">
        <v>453191</v>
      </c>
      <c r="B655" t="s">
        <v>464</v>
      </c>
    </row>
    <row r="656" spans="1:2" x14ac:dyDescent="0.25">
      <c r="A656">
        <v>453200</v>
      </c>
      <c r="B656" t="s">
        <v>465</v>
      </c>
    </row>
    <row r="657" spans="1:2" x14ac:dyDescent="0.25">
      <c r="A657">
        <v>453210</v>
      </c>
      <c r="B657" t="s">
        <v>466</v>
      </c>
    </row>
    <row r="658" spans="1:2" x14ac:dyDescent="0.25">
      <c r="A658">
        <v>453211</v>
      </c>
      <c r="B658" t="s">
        <v>466</v>
      </c>
    </row>
    <row r="659" spans="1:2" x14ac:dyDescent="0.25">
      <c r="A659">
        <v>453290</v>
      </c>
      <c r="B659" t="s">
        <v>467</v>
      </c>
    </row>
    <row r="660" spans="1:2" x14ac:dyDescent="0.25">
      <c r="A660">
        <v>453291</v>
      </c>
      <c r="B660" t="s">
        <v>467</v>
      </c>
    </row>
    <row r="661" spans="1:2" x14ac:dyDescent="0.25">
      <c r="A661">
        <v>454000</v>
      </c>
      <c r="B661" t="s">
        <v>468</v>
      </c>
    </row>
    <row r="662" spans="1:2" x14ac:dyDescent="0.25">
      <c r="A662">
        <v>454100</v>
      </c>
      <c r="B662" t="s">
        <v>469</v>
      </c>
    </row>
    <row r="663" spans="1:2" x14ac:dyDescent="0.25">
      <c r="A663">
        <v>454110</v>
      </c>
      <c r="B663" t="s">
        <v>469</v>
      </c>
    </row>
    <row r="664" spans="1:2" x14ac:dyDescent="0.25">
      <c r="A664">
        <v>454111</v>
      </c>
      <c r="B664" t="s">
        <v>469</v>
      </c>
    </row>
    <row r="665" spans="1:2" x14ac:dyDescent="0.25">
      <c r="A665">
        <v>454200</v>
      </c>
      <c r="B665" t="s">
        <v>470</v>
      </c>
    </row>
    <row r="666" spans="1:2" x14ac:dyDescent="0.25">
      <c r="A666">
        <v>454210</v>
      </c>
      <c r="B666" t="s">
        <v>470</v>
      </c>
    </row>
    <row r="667" spans="1:2" x14ac:dyDescent="0.25">
      <c r="A667">
        <v>454211</v>
      </c>
      <c r="B667" t="s">
        <v>470</v>
      </c>
    </row>
    <row r="668" spans="1:2" x14ac:dyDescent="0.25">
      <c r="A668">
        <v>460000</v>
      </c>
      <c r="B668" t="s">
        <v>471</v>
      </c>
    </row>
    <row r="669" spans="1:2" x14ac:dyDescent="0.25">
      <c r="A669">
        <v>461000</v>
      </c>
      <c r="B669" t="s">
        <v>472</v>
      </c>
    </row>
    <row r="670" spans="1:2" x14ac:dyDescent="0.25">
      <c r="A670">
        <v>461100</v>
      </c>
      <c r="B670" t="s">
        <v>473</v>
      </c>
    </row>
    <row r="671" spans="1:2" x14ac:dyDescent="0.25">
      <c r="A671">
        <v>461110</v>
      </c>
      <c r="B671" t="s">
        <v>473</v>
      </c>
    </row>
    <row r="672" spans="1:2" x14ac:dyDescent="0.25">
      <c r="A672">
        <v>461111</v>
      </c>
      <c r="B672" t="s">
        <v>473</v>
      </c>
    </row>
    <row r="673" spans="1:2" x14ac:dyDescent="0.25">
      <c r="A673">
        <v>461200</v>
      </c>
      <c r="B673" t="s">
        <v>474</v>
      </c>
    </row>
    <row r="674" spans="1:2" x14ac:dyDescent="0.25">
      <c r="A674">
        <v>461210</v>
      </c>
      <c r="B674" t="s">
        <v>474</v>
      </c>
    </row>
    <row r="675" spans="1:2" x14ac:dyDescent="0.25">
      <c r="A675">
        <v>461211</v>
      </c>
      <c r="B675" t="s">
        <v>474</v>
      </c>
    </row>
    <row r="676" spans="1:2" x14ac:dyDescent="0.25">
      <c r="A676">
        <v>462000</v>
      </c>
      <c r="B676" t="s">
        <v>475</v>
      </c>
    </row>
    <row r="677" spans="1:2" x14ac:dyDescent="0.25">
      <c r="A677">
        <v>462100</v>
      </c>
      <c r="B677" t="s">
        <v>476</v>
      </c>
    </row>
    <row r="678" spans="1:2" x14ac:dyDescent="0.25">
      <c r="A678">
        <v>462110</v>
      </c>
      <c r="B678" t="s">
        <v>477</v>
      </c>
    </row>
    <row r="679" spans="1:2" x14ac:dyDescent="0.25">
      <c r="A679">
        <v>462111</v>
      </c>
      <c r="B679" t="s">
        <v>477</v>
      </c>
    </row>
    <row r="680" spans="1:2" x14ac:dyDescent="0.25">
      <c r="A680">
        <v>462120</v>
      </c>
      <c r="B680" t="s">
        <v>478</v>
      </c>
    </row>
    <row r="681" spans="1:2" x14ac:dyDescent="0.25">
      <c r="A681">
        <v>462121</v>
      </c>
      <c r="B681" t="s">
        <v>478</v>
      </c>
    </row>
    <row r="682" spans="1:2" x14ac:dyDescent="0.25">
      <c r="A682">
        <v>462190</v>
      </c>
      <c r="B682" t="s">
        <v>479</v>
      </c>
    </row>
    <row r="683" spans="1:2" x14ac:dyDescent="0.25">
      <c r="A683">
        <v>462191</v>
      </c>
      <c r="B683" t="s">
        <v>479</v>
      </c>
    </row>
    <row r="684" spans="1:2" x14ac:dyDescent="0.25">
      <c r="A684">
        <v>462200</v>
      </c>
      <c r="B684" t="s">
        <v>480</v>
      </c>
    </row>
    <row r="685" spans="1:2" x14ac:dyDescent="0.25">
      <c r="A685">
        <v>462210</v>
      </c>
      <c r="B685" t="s">
        <v>481</v>
      </c>
    </row>
    <row r="686" spans="1:2" x14ac:dyDescent="0.25">
      <c r="A686">
        <v>462211</v>
      </c>
      <c r="B686" t="s">
        <v>481</v>
      </c>
    </row>
    <row r="687" spans="1:2" x14ac:dyDescent="0.25">
      <c r="A687">
        <v>462290</v>
      </c>
      <c r="B687" t="s">
        <v>482</v>
      </c>
    </row>
    <row r="688" spans="1:2" x14ac:dyDescent="0.25">
      <c r="A688">
        <v>462291</v>
      </c>
      <c r="B688" t="s">
        <v>482</v>
      </c>
    </row>
    <row r="689" spans="1:2" x14ac:dyDescent="0.25">
      <c r="A689">
        <v>463000</v>
      </c>
      <c r="B689" t="s">
        <v>483</v>
      </c>
    </row>
    <row r="690" spans="1:2" x14ac:dyDescent="0.25">
      <c r="A690">
        <v>463100</v>
      </c>
      <c r="B690" t="s">
        <v>484</v>
      </c>
    </row>
    <row r="691" spans="1:2" x14ac:dyDescent="0.25">
      <c r="A691">
        <v>463110</v>
      </c>
      <c r="B691" t="s">
        <v>485</v>
      </c>
    </row>
    <row r="692" spans="1:2" x14ac:dyDescent="0.25">
      <c r="A692">
        <v>463111</v>
      </c>
      <c r="B692" t="s">
        <v>485</v>
      </c>
    </row>
    <row r="693" spans="1:2" x14ac:dyDescent="0.25">
      <c r="A693">
        <v>463120</v>
      </c>
      <c r="B693" t="s">
        <v>486</v>
      </c>
    </row>
    <row r="694" spans="1:2" x14ac:dyDescent="0.25">
      <c r="A694">
        <v>463121</v>
      </c>
      <c r="B694" t="s">
        <v>487</v>
      </c>
    </row>
    <row r="695" spans="1:2" x14ac:dyDescent="0.25">
      <c r="A695">
        <v>463122</v>
      </c>
      <c r="B695" t="s">
        <v>488</v>
      </c>
    </row>
    <row r="696" spans="1:2" x14ac:dyDescent="0.25">
      <c r="A696">
        <v>463130</v>
      </c>
      <c r="B696" t="s">
        <v>489</v>
      </c>
    </row>
    <row r="697" spans="1:2" x14ac:dyDescent="0.25">
      <c r="A697">
        <v>463131</v>
      </c>
      <c r="B697" t="s">
        <v>489</v>
      </c>
    </row>
    <row r="698" spans="1:2" x14ac:dyDescent="0.25">
      <c r="A698">
        <v>463140</v>
      </c>
      <c r="B698" t="s">
        <v>490</v>
      </c>
    </row>
    <row r="699" spans="1:2" x14ac:dyDescent="0.25">
      <c r="A699">
        <v>463141</v>
      </c>
      <c r="B699" t="s">
        <v>490</v>
      </c>
    </row>
    <row r="700" spans="1:2" x14ac:dyDescent="0.25">
      <c r="A700">
        <v>463200</v>
      </c>
      <c r="B700" t="s">
        <v>491</v>
      </c>
    </row>
    <row r="701" spans="1:2" x14ac:dyDescent="0.25">
      <c r="A701">
        <v>463210</v>
      </c>
      <c r="B701" t="s">
        <v>492</v>
      </c>
    </row>
    <row r="702" spans="1:2" x14ac:dyDescent="0.25">
      <c r="A702">
        <v>463211</v>
      </c>
      <c r="B702" t="s">
        <v>492</v>
      </c>
    </row>
    <row r="703" spans="1:2" x14ac:dyDescent="0.25">
      <c r="A703">
        <v>463220</v>
      </c>
      <c r="B703" t="s">
        <v>493</v>
      </c>
    </row>
    <row r="704" spans="1:2" x14ac:dyDescent="0.25">
      <c r="A704">
        <v>463221</v>
      </c>
      <c r="B704" t="s">
        <v>494</v>
      </c>
    </row>
    <row r="705" spans="1:2" x14ac:dyDescent="0.25">
      <c r="A705">
        <v>463222</v>
      </c>
      <c r="B705" t="s">
        <v>495</v>
      </c>
    </row>
    <row r="706" spans="1:2" x14ac:dyDescent="0.25">
      <c r="A706">
        <v>463230</v>
      </c>
      <c r="B706" t="s">
        <v>496</v>
      </c>
    </row>
    <row r="707" spans="1:2" x14ac:dyDescent="0.25">
      <c r="A707">
        <v>463231</v>
      </c>
      <c r="B707" t="s">
        <v>496</v>
      </c>
    </row>
    <row r="708" spans="1:2" x14ac:dyDescent="0.25">
      <c r="A708">
        <v>463240</v>
      </c>
      <c r="B708" t="s">
        <v>497</v>
      </c>
    </row>
    <row r="709" spans="1:2" x14ac:dyDescent="0.25">
      <c r="A709">
        <v>463241</v>
      </c>
      <c r="B709" t="s">
        <v>497</v>
      </c>
    </row>
    <row r="710" spans="1:2" x14ac:dyDescent="0.25">
      <c r="A710">
        <v>464000</v>
      </c>
      <c r="B710" t="s">
        <v>498</v>
      </c>
    </row>
    <row r="711" spans="1:2" x14ac:dyDescent="0.25">
      <c r="A711">
        <v>464100</v>
      </c>
      <c r="B711" t="s">
        <v>499</v>
      </c>
    </row>
    <row r="712" spans="1:2" x14ac:dyDescent="0.25">
      <c r="A712">
        <v>464110</v>
      </c>
      <c r="B712" t="s">
        <v>500</v>
      </c>
    </row>
    <row r="713" spans="1:2" x14ac:dyDescent="0.25">
      <c r="A713">
        <v>464111</v>
      </c>
      <c r="B713" t="s">
        <v>500</v>
      </c>
    </row>
    <row r="714" spans="1:2" x14ac:dyDescent="0.25">
      <c r="A714">
        <v>464120</v>
      </c>
      <c r="B714" t="s">
        <v>501</v>
      </c>
    </row>
    <row r="715" spans="1:2" x14ac:dyDescent="0.25">
      <c r="A715">
        <v>464121</v>
      </c>
      <c r="B715" t="s">
        <v>501</v>
      </c>
    </row>
    <row r="716" spans="1:2" x14ac:dyDescent="0.25">
      <c r="A716">
        <v>464130</v>
      </c>
      <c r="B716" t="s">
        <v>502</v>
      </c>
    </row>
    <row r="717" spans="1:2" x14ac:dyDescent="0.25">
      <c r="A717">
        <v>464131</v>
      </c>
      <c r="B717" t="s">
        <v>502</v>
      </c>
    </row>
    <row r="718" spans="1:2" x14ac:dyDescent="0.25">
      <c r="A718">
        <v>464140</v>
      </c>
      <c r="B718" t="s">
        <v>503</v>
      </c>
    </row>
    <row r="719" spans="1:2" x14ac:dyDescent="0.25">
      <c r="A719">
        <v>464141</v>
      </c>
      <c r="B719" t="s">
        <v>503</v>
      </c>
    </row>
    <row r="720" spans="1:2" x14ac:dyDescent="0.25">
      <c r="A720">
        <v>464150</v>
      </c>
      <c r="B720" t="s">
        <v>504</v>
      </c>
    </row>
    <row r="721" spans="1:2" x14ac:dyDescent="0.25">
      <c r="A721">
        <v>464151</v>
      </c>
      <c r="B721" t="s">
        <v>504</v>
      </c>
    </row>
    <row r="722" spans="1:2" x14ac:dyDescent="0.25">
      <c r="A722">
        <v>464200</v>
      </c>
      <c r="B722" t="s">
        <v>505</v>
      </c>
    </row>
    <row r="723" spans="1:2" x14ac:dyDescent="0.25">
      <c r="A723">
        <v>464210</v>
      </c>
      <c r="B723" t="s">
        <v>506</v>
      </c>
    </row>
    <row r="724" spans="1:2" x14ac:dyDescent="0.25">
      <c r="A724">
        <v>464211</v>
      </c>
      <c r="B724" t="s">
        <v>506</v>
      </c>
    </row>
    <row r="725" spans="1:2" x14ac:dyDescent="0.25">
      <c r="A725">
        <v>464220</v>
      </c>
      <c r="B725" t="s">
        <v>507</v>
      </c>
    </row>
    <row r="726" spans="1:2" x14ac:dyDescent="0.25">
      <c r="A726">
        <v>464221</v>
      </c>
      <c r="B726" t="s">
        <v>507</v>
      </c>
    </row>
    <row r="727" spans="1:2" x14ac:dyDescent="0.25">
      <c r="A727">
        <v>464230</v>
      </c>
      <c r="B727" t="s">
        <v>508</v>
      </c>
    </row>
    <row r="728" spans="1:2" x14ac:dyDescent="0.25">
      <c r="A728">
        <v>464231</v>
      </c>
      <c r="B728" t="s">
        <v>508</v>
      </c>
    </row>
    <row r="729" spans="1:2" x14ac:dyDescent="0.25">
      <c r="A729">
        <v>464240</v>
      </c>
      <c r="B729" t="s">
        <v>509</v>
      </c>
    </row>
    <row r="730" spans="1:2" x14ac:dyDescent="0.25">
      <c r="A730">
        <v>464241</v>
      </c>
      <c r="B730" t="s">
        <v>509</v>
      </c>
    </row>
    <row r="731" spans="1:2" x14ac:dyDescent="0.25">
      <c r="A731">
        <v>464250</v>
      </c>
      <c r="B731" t="s">
        <v>510</v>
      </c>
    </row>
    <row r="732" spans="1:2" x14ac:dyDescent="0.25">
      <c r="A732">
        <v>464251</v>
      </c>
      <c r="B732" t="s">
        <v>510</v>
      </c>
    </row>
    <row r="733" spans="1:2" x14ac:dyDescent="0.25">
      <c r="A733">
        <v>465000</v>
      </c>
      <c r="B733" t="s">
        <v>511</v>
      </c>
    </row>
    <row r="734" spans="1:2" x14ac:dyDescent="0.25">
      <c r="A734">
        <v>465100</v>
      </c>
      <c r="B734" t="s">
        <v>512</v>
      </c>
    </row>
    <row r="735" spans="1:2" x14ac:dyDescent="0.25">
      <c r="A735">
        <v>465110</v>
      </c>
      <c r="B735" t="s">
        <v>512</v>
      </c>
    </row>
    <row r="736" spans="1:2" x14ac:dyDescent="0.25">
      <c r="A736">
        <v>465111</v>
      </c>
      <c r="B736" t="s">
        <v>512</v>
      </c>
    </row>
    <row r="737" spans="1:2" x14ac:dyDescent="0.25">
      <c r="A737">
        <v>465200</v>
      </c>
      <c r="B737" t="s">
        <v>513</v>
      </c>
    </row>
    <row r="738" spans="1:2" x14ac:dyDescent="0.25">
      <c r="A738">
        <v>465210</v>
      </c>
      <c r="B738" t="s">
        <v>513</v>
      </c>
    </row>
    <row r="739" spans="1:2" x14ac:dyDescent="0.25">
      <c r="A739">
        <v>465211</v>
      </c>
      <c r="B739" t="s">
        <v>513</v>
      </c>
    </row>
    <row r="740" spans="1:2" x14ac:dyDescent="0.25">
      <c r="A740">
        <v>470000</v>
      </c>
      <c r="B740" t="s">
        <v>514</v>
      </c>
    </row>
    <row r="741" spans="1:2" x14ac:dyDescent="0.25">
      <c r="A741">
        <v>471000</v>
      </c>
      <c r="B741" t="s">
        <v>515</v>
      </c>
    </row>
    <row r="742" spans="1:2" x14ac:dyDescent="0.25">
      <c r="A742">
        <v>471100</v>
      </c>
      <c r="B742" t="s">
        <v>516</v>
      </c>
    </row>
    <row r="743" spans="1:2" x14ac:dyDescent="0.25">
      <c r="A743">
        <v>471110</v>
      </c>
      <c r="B743" t="s">
        <v>517</v>
      </c>
    </row>
    <row r="744" spans="1:2" x14ac:dyDescent="0.25">
      <c r="A744">
        <v>471111</v>
      </c>
      <c r="B744" t="s">
        <v>518</v>
      </c>
    </row>
    <row r="745" spans="1:2" x14ac:dyDescent="0.25">
      <c r="A745">
        <v>471112</v>
      </c>
      <c r="B745" t="s">
        <v>519</v>
      </c>
    </row>
    <row r="746" spans="1:2" x14ac:dyDescent="0.25">
      <c r="A746">
        <v>471113</v>
      </c>
      <c r="B746" t="s">
        <v>520</v>
      </c>
    </row>
    <row r="747" spans="1:2" x14ac:dyDescent="0.25">
      <c r="A747">
        <v>471114</v>
      </c>
      <c r="B747" t="s">
        <v>521</v>
      </c>
    </row>
    <row r="748" spans="1:2" x14ac:dyDescent="0.25">
      <c r="A748">
        <v>471120</v>
      </c>
      <c r="B748" t="s">
        <v>522</v>
      </c>
    </row>
    <row r="749" spans="1:2" x14ac:dyDescent="0.25">
      <c r="A749">
        <v>471121</v>
      </c>
      <c r="B749" t="s">
        <v>523</v>
      </c>
    </row>
    <row r="750" spans="1:2" x14ac:dyDescent="0.25">
      <c r="A750">
        <v>471122</v>
      </c>
      <c r="B750" t="s">
        <v>524</v>
      </c>
    </row>
    <row r="751" spans="1:2" x14ac:dyDescent="0.25">
      <c r="A751">
        <v>471123</v>
      </c>
      <c r="B751" t="s">
        <v>525</v>
      </c>
    </row>
    <row r="752" spans="1:2" x14ac:dyDescent="0.25">
      <c r="A752">
        <v>471124</v>
      </c>
      <c r="B752" t="s">
        <v>526</v>
      </c>
    </row>
    <row r="753" spans="1:2" x14ac:dyDescent="0.25">
      <c r="A753">
        <v>471125</v>
      </c>
      <c r="B753" t="s">
        <v>527</v>
      </c>
    </row>
    <row r="754" spans="1:2" x14ac:dyDescent="0.25">
      <c r="A754">
        <v>471129</v>
      </c>
      <c r="B754" t="s">
        <v>528</v>
      </c>
    </row>
    <row r="755" spans="1:2" x14ac:dyDescent="0.25">
      <c r="A755">
        <v>471130</v>
      </c>
      <c r="B755" t="s">
        <v>529</v>
      </c>
    </row>
    <row r="756" spans="1:2" x14ac:dyDescent="0.25">
      <c r="A756">
        <v>471131</v>
      </c>
      <c r="B756" t="s">
        <v>530</v>
      </c>
    </row>
    <row r="757" spans="1:2" x14ac:dyDescent="0.25">
      <c r="A757">
        <v>471132</v>
      </c>
      <c r="B757" t="s">
        <v>531</v>
      </c>
    </row>
    <row r="758" spans="1:2" x14ac:dyDescent="0.25">
      <c r="A758">
        <v>471133</v>
      </c>
      <c r="B758" t="s">
        <v>532</v>
      </c>
    </row>
    <row r="759" spans="1:2" x14ac:dyDescent="0.25">
      <c r="A759">
        <v>471134</v>
      </c>
      <c r="B759" t="s">
        <v>533</v>
      </c>
    </row>
    <row r="760" spans="1:2" x14ac:dyDescent="0.25">
      <c r="A760">
        <v>471135</v>
      </c>
      <c r="B760" t="s">
        <v>534</v>
      </c>
    </row>
    <row r="761" spans="1:2" x14ac:dyDescent="0.25">
      <c r="A761">
        <v>471136</v>
      </c>
      <c r="B761" t="s">
        <v>535</v>
      </c>
    </row>
    <row r="762" spans="1:2" x14ac:dyDescent="0.25">
      <c r="A762">
        <v>471137</v>
      </c>
      <c r="B762" t="s">
        <v>536</v>
      </c>
    </row>
    <row r="763" spans="1:2" x14ac:dyDescent="0.25">
      <c r="A763">
        <v>471139</v>
      </c>
      <c r="B763" t="s">
        <v>537</v>
      </c>
    </row>
    <row r="764" spans="1:2" x14ac:dyDescent="0.25">
      <c r="A764">
        <v>471140</v>
      </c>
      <c r="B764" t="s">
        <v>538</v>
      </c>
    </row>
    <row r="765" spans="1:2" x14ac:dyDescent="0.25">
      <c r="A765">
        <v>471141</v>
      </c>
      <c r="B765" t="s">
        <v>539</v>
      </c>
    </row>
    <row r="766" spans="1:2" x14ac:dyDescent="0.25">
      <c r="A766">
        <v>471142</v>
      </c>
      <c r="B766" t="s">
        <v>540</v>
      </c>
    </row>
    <row r="767" spans="1:2" x14ac:dyDescent="0.25">
      <c r="A767">
        <v>471143</v>
      </c>
      <c r="B767" t="s">
        <v>541</v>
      </c>
    </row>
    <row r="768" spans="1:2" x14ac:dyDescent="0.25">
      <c r="A768">
        <v>471144</v>
      </c>
      <c r="B768" t="s">
        <v>542</v>
      </c>
    </row>
    <row r="769" spans="1:2" x14ac:dyDescent="0.25">
      <c r="A769">
        <v>471149</v>
      </c>
      <c r="B769" t="s">
        <v>543</v>
      </c>
    </row>
    <row r="770" spans="1:2" x14ac:dyDescent="0.25">
      <c r="A770">
        <v>471190</v>
      </c>
      <c r="B770" t="s">
        <v>544</v>
      </c>
    </row>
    <row r="771" spans="1:2" x14ac:dyDescent="0.25">
      <c r="A771">
        <v>471191</v>
      </c>
      <c r="B771" t="s">
        <v>545</v>
      </c>
    </row>
    <row r="772" spans="1:2" x14ac:dyDescent="0.25">
      <c r="A772">
        <v>471192</v>
      </c>
      <c r="B772" t="s">
        <v>546</v>
      </c>
    </row>
    <row r="773" spans="1:2" x14ac:dyDescent="0.25">
      <c r="A773">
        <v>471193</v>
      </c>
      <c r="B773" t="s">
        <v>547</v>
      </c>
    </row>
    <row r="774" spans="1:2" x14ac:dyDescent="0.25">
      <c r="A774">
        <v>471194</v>
      </c>
      <c r="B774" t="s">
        <v>548</v>
      </c>
    </row>
    <row r="775" spans="1:2" x14ac:dyDescent="0.25">
      <c r="A775">
        <v>471195</v>
      </c>
      <c r="B775" t="s">
        <v>549</v>
      </c>
    </row>
    <row r="776" spans="1:2" x14ac:dyDescent="0.25">
      <c r="A776">
        <v>471199</v>
      </c>
      <c r="B776" t="s">
        <v>550</v>
      </c>
    </row>
    <row r="777" spans="1:2" x14ac:dyDescent="0.25">
      <c r="A777">
        <v>471200</v>
      </c>
      <c r="B777" t="s">
        <v>551</v>
      </c>
    </row>
    <row r="778" spans="1:2" x14ac:dyDescent="0.25">
      <c r="A778">
        <v>471210</v>
      </c>
      <c r="B778" t="s">
        <v>552</v>
      </c>
    </row>
    <row r="779" spans="1:2" x14ac:dyDescent="0.25">
      <c r="A779">
        <v>471211</v>
      </c>
      <c r="B779" t="s">
        <v>553</v>
      </c>
    </row>
    <row r="780" spans="1:2" x14ac:dyDescent="0.25">
      <c r="A780">
        <v>471212</v>
      </c>
      <c r="B780" t="s">
        <v>554</v>
      </c>
    </row>
    <row r="781" spans="1:2" x14ac:dyDescent="0.25">
      <c r="A781">
        <v>471213</v>
      </c>
      <c r="B781" t="s">
        <v>555</v>
      </c>
    </row>
    <row r="782" spans="1:2" x14ac:dyDescent="0.25">
      <c r="A782">
        <v>471214</v>
      </c>
      <c r="B782" t="s">
        <v>556</v>
      </c>
    </row>
    <row r="783" spans="1:2" x14ac:dyDescent="0.25">
      <c r="A783">
        <v>471215</v>
      </c>
      <c r="B783" t="s">
        <v>557</v>
      </c>
    </row>
    <row r="784" spans="1:2" x14ac:dyDescent="0.25">
      <c r="A784">
        <v>471216</v>
      </c>
      <c r="B784" t="s">
        <v>558</v>
      </c>
    </row>
    <row r="785" spans="1:2" x14ac:dyDescent="0.25">
      <c r="A785">
        <v>471217</v>
      </c>
      <c r="B785" t="s">
        <v>559</v>
      </c>
    </row>
    <row r="786" spans="1:2" x14ac:dyDescent="0.25">
      <c r="A786">
        <v>471219</v>
      </c>
      <c r="B786" t="s">
        <v>560</v>
      </c>
    </row>
    <row r="787" spans="1:2" x14ac:dyDescent="0.25">
      <c r="A787">
        <v>471220</v>
      </c>
      <c r="B787" t="s">
        <v>561</v>
      </c>
    </row>
    <row r="788" spans="1:2" x14ac:dyDescent="0.25">
      <c r="A788">
        <v>471221</v>
      </c>
      <c r="B788" t="s">
        <v>248</v>
      </c>
    </row>
    <row r="789" spans="1:2" x14ac:dyDescent="0.25">
      <c r="A789">
        <v>471222</v>
      </c>
      <c r="B789" t="s">
        <v>562</v>
      </c>
    </row>
    <row r="790" spans="1:2" x14ac:dyDescent="0.25">
      <c r="A790">
        <v>471223</v>
      </c>
      <c r="B790" t="s">
        <v>563</v>
      </c>
    </row>
    <row r="791" spans="1:2" x14ac:dyDescent="0.25">
      <c r="A791">
        <v>471224</v>
      </c>
      <c r="B791" t="s">
        <v>564</v>
      </c>
    </row>
    <row r="792" spans="1:2" x14ac:dyDescent="0.25">
      <c r="A792">
        <v>471229</v>
      </c>
      <c r="B792" t="s">
        <v>565</v>
      </c>
    </row>
    <row r="793" spans="1:2" x14ac:dyDescent="0.25">
      <c r="A793">
        <v>471230</v>
      </c>
      <c r="B793" t="s">
        <v>566</v>
      </c>
    </row>
    <row r="794" spans="1:2" x14ac:dyDescent="0.25">
      <c r="A794">
        <v>471231</v>
      </c>
      <c r="B794" t="s">
        <v>567</v>
      </c>
    </row>
    <row r="795" spans="1:2" x14ac:dyDescent="0.25">
      <c r="A795">
        <v>471232</v>
      </c>
      <c r="B795" t="s">
        <v>568</v>
      </c>
    </row>
    <row r="796" spans="1:2" x14ac:dyDescent="0.25">
      <c r="A796">
        <v>471240</v>
      </c>
      <c r="B796" t="s">
        <v>569</v>
      </c>
    </row>
    <row r="797" spans="1:2" x14ac:dyDescent="0.25">
      <c r="A797">
        <v>471241</v>
      </c>
      <c r="B797" t="s">
        <v>570</v>
      </c>
    </row>
    <row r="798" spans="1:2" x14ac:dyDescent="0.25">
      <c r="A798">
        <v>471242</v>
      </c>
      <c r="B798" t="s">
        <v>571</v>
      </c>
    </row>
    <row r="799" spans="1:2" x14ac:dyDescent="0.25">
      <c r="A799">
        <v>471243</v>
      </c>
      <c r="B799" t="s">
        <v>572</v>
      </c>
    </row>
    <row r="800" spans="1:2" x14ac:dyDescent="0.25">
      <c r="A800">
        <v>471250</v>
      </c>
      <c r="B800" t="s">
        <v>573</v>
      </c>
    </row>
    <row r="801" spans="1:2" x14ac:dyDescent="0.25">
      <c r="A801">
        <v>471251</v>
      </c>
      <c r="B801" t="s">
        <v>574</v>
      </c>
    </row>
    <row r="802" spans="1:2" x14ac:dyDescent="0.25">
      <c r="A802">
        <v>471252</v>
      </c>
      <c r="B802" t="s">
        <v>575</v>
      </c>
    </row>
    <row r="803" spans="1:2" x14ac:dyDescent="0.25">
      <c r="A803">
        <v>471253</v>
      </c>
      <c r="B803" t="s">
        <v>576</v>
      </c>
    </row>
    <row r="804" spans="1:2" x14ac:dyDescent="0.25">
      <c r="A804">
        <v>471260</v>
      </c>
      <c r="B804" t="s">
        <v>577</v>
      </c>
    </row>
    <row r="805" spans="1:2" x14ac:dyDescent="0.25">
      <c r="A805">
        <v>471261</v>
      </c>
      <c r="B805" t="s">
        <v>578</v>
      </c>
    </row>
    <row r="806" spans="1:2" x14ac:dyDescent="0.25">
      <c r="A806">
        <v>471262</v>
      </c>
      <c r="B806" t="s">
        <v>579</v>
      </c>
    </row>
    <row r="807" spans="1:2" x14ac:dyDescent="0.25">
      <c r="A807">
        <v>471263</v>
      </c>
      <c r="B807" t="s">
        <v>580</v>
      </c>
    </row>
    <row r="808" spans="1:2" x14ac:dyDescent="0.25">
      <c r="A808">
        <v>471290</v>
      </c>
      <c r="B808" t="s">
        <v>581</v>
      </c>
    </row>
    <row r="809" spans="1:2" x14ac:dyDescent="0.25">
      <c r="A809">
        <v>471291</v>
      </c>
      <c r="B809" t="s">
        <v>582</v>
      </c>
    </row>
    <row r="810" spans="1:2" x14ac:dyDescent="0.25">
      <c r="A810">
        <v>471292</v>
      </c>
      <c r="B810" t="s">
        <v>549</v>
      </c>
    </row>
    <row r="811" spans="1:2" x14ac:dyDescent="0.25">
      <c r="A811">
        <v>471299</v>
      </c>
      <c r="B811" t="s">
        <v>583</v>
      </c>
    </row>
    <row r="812" spans="1:2" x14ac:dyDescent="0.25">
      <c r="A812">
        <v>471900</v>
      </c>
      <c r="B812" t="s">
        <v>584</v>
      </c>
    </row>
    <row r="813" spans="1:2" x14ac:dyDescent="0.25">
      <c r="A813">
        <v>471910</v>
      </c>
      <c r="B813" t="s">
        <v>585</v>
      </c>
    </row>
    <row r="814" spans="1:2" x14ac:dyDescent="0.25">
      <c r="A814">
        <v>471911</v>
      </c>
      <c r="B814" t="s">
        <v>585</v>
      </c>
    </row>
    <row r="815" spans="1:2" x14ac:dyDescent="0.25">
      <c r="A815">
        <v>471912</v>
      </c>
      <c r="B815" t="s">
        <v>586</v>
      </c>
    </row>
    <row r="816" spans="1:2" x14ac:dyDescent="0.25">
      <c r="A816">
        <v>471913</v>
      </c>
      <c r="B816" t="s">
        <v>587</v>
      </c>
    </row>
    <row r="817" spans="1:2" x14ac:dyDescent="0.25">
      <c r="A817">
        <v>471914</v>
      </c>
      <c r="B817" t="s">
        <v>588</v>
      </c>
    </row>
    <row r="818" spans="1:2" x14ac:dyDescent="0.25">
      <c r="A818">
        <v>471915</v>
      </c>
      <c r="B818" t="s">
        <v>589</v>
      </c>
    </row>
    <row r="819" spans="1:2" x14ac:dyDescent="0.25">
      <c r="A819">
        <v>471920</v>
      </c>
      <c r="B819" t="s">
        <v>590</v>
      </c>
    </row>
    <row r="820" spans="1:2" x14ac:dyDescent="0.25">
      <c r="A820">
        <v>471921</v>
      </c>
      <c r="B820" t="s">
        <v>590</v>
      </c>
    </row>
    <row r="821" spans="1:2" x14ac:dyDescent="0.25">
      <c r="A821">
        <v>471922</v>
      </c>
      <c r="B821" t="s">
        <v>591</v>
      </c>
    </row>
    <row r="822" spans="1:2" x14ac:dyDescent="0.25">
      <c r="A822">
        <v>471923</v>
      </c>
      <c r="B822" t="s">
        <v>592</v>
      </c>
    </row>
    <row r="823" spans="1:2" x14ac:dyDescent="0.25">
      <c r="A823">
        <v>471930</v>
      </c>
      <c r="B823" t="s">
        <v>593</v>
      </c>
    </row>
    <row r="824" spans="1:2" x14ac:dyDescent="0.25">
      <c r="A824">
        <v>471931</v>
      </c>
      <c r="B824" t="s">
        <v>593</v>
      </c>
    </row>
    <row r="825" spans="1:2" x14ac:dyDescent="0.25">
      <c r="A825">
        <v>471940</v>
      </c>
      <c r="B825" t="s">
        <v>594</v>
      </c>
    </row>
    <row r="826" spans="1:2" x14ac:dyDescent="0.25">
      <c r="A826">
        <v>471941</v>
      </c>
      <c r="B826" t="s">
        <v>594</v>
      </c>
    </row>
    <row r="827" spans="1:2" x14ac:dyDescent="0.25">
      <c r="A827">
        <v>471942</v>
      </c>
      <c r="B827" t="s">
        <v>595</v>
      </c>
    </row>
    <row r="828" spans="1:2" x14ac:dyDescent="0.25">
      <c r="A828">
        <v>471943</v>
      </c>
      <c r="B828" t="s">
        <v>596</v>
      </c>
    </row>
    <row r="829" spans="1:2" x14ac:dyDescent="0.25">
      <c r="A829">
        <v>471950</v>
      </c>
      <c r="B829" t="s">
        <v>597</v>
      </c>
    </row>
    <row r="830" spans="1:2" x14ac:dyDescent="0.25">
      <c r="A830">
        <v>471951</v>
      </c>
      <c r="B830" t="s">
        <v>597</v>
      </c>
    </row>
    <row r="831" spans="1:2" x14ac:dyDescent="0.25">
      <c r="A831">
        <v>472000</v>
      </c>
      <c r="B831" t="s">
        <v>598</v>
      </c>
    </row>
    <row r="832" spans="1:2" x14ac:dyDescent="0.25">
      <c r="A832">
        <v>472100</v>
      </c>
      <c r="B832" t="s">
        <v>599</v>
      </c>
    </row>
    <row r="833" spans="1:2" x14ac:dyDescent="0.25">
      <c r="A833">
        <v>472110</v>
      </c>
      <c r="B833" t="s">
        <v>600</v>
      </c>
    </row>
    <row r="834" spans="1:2" x14ac:dyDescent="0.25">
      <c r="A834">
        <v>472111</v>
      </c>
      <c r="B834" t="s">
        <v>600</v>
      </c>
    </row>
    <row r="835" spans="1:2" x14ac:dyDescent="0.25">
      <c r="A835">
        <v>472120</v>
      </c>
      <c r="B835" t="s">
        <v>601</v>
      </c>
    </row>
    <row r="836" spans="1:2" x14ac:dyDescent="0.25">
      <c r="A836">
        <v>472121</v>
      </c>
      <c r="B836" t="s">
        <v>601</v>
      </c>
    </row>
    <row r="837" spans="1:2" x14ac:dyDescent="0.25">
      <c r="A837">
        <v>472130</v>
      </c>
      <c r="B837" t="s">
        <v>602</v>
      </c>
    </row>
    <row r="838" spans="1:2" x14ac:dyDescent="0.25">
      <c r="A838">
        <v>472131</v>
      </c>
      <c r="B838" t="s">
        <v>603</v>
      </c>
    </row>
    <row r="839" spans="1:2" x14ac:dyDescent="0.25">
      <c r="A839">
        <v>472132</v>
      </c>
      <c r="B839" t="s">
        <v>604</v>
      </c>
    </row>
    <row r="840" spans="1:2" x14ac:dyDescent="0.25">
      <c r="A840">
        <v>472200</v>
      </c>
      <c r="B840" t="s">
        <v>605</v>
      </c>
    </row>
    <row r="841" spans="1:2" x14ac:dyDescent="0.25">
      <c r="A841">
        <v>472210</v>
      </c>
      <c r="B841" t="s">
        <v>605</v>
      </c>
    </row>
    <row r="842" spans="1:2" x14ac:dyDescent="0.25">
      <c r="A842">
        <v>472211</v>
      </c>
      <c r="B842" t="s">
        <v>605</v>
      </c>
    </row>
    <row r="843" spans="1:2" x14ac:dyDescent="0.25">
      <c r="A843">
        <v>472300</v>
      </c>
      <c r="B843" t="s">
        <v>606</v>
      </c>
    </row>
    <row r="844" spans="1:2" x14ac:dyDescent="0.25">
      <c r="A844">
        <v>472310</v>
      </c>
      <c r="B844" t="s">
        <v>606</v>
      </c>
    </row>
    <row r="845" spans="1:2" x14ac:dyDescent="0.25">
      <c r="A845">
        <v>472311</v>
      </c>
      <c r="B845" t="s">
        <v>606</v>
      </c>
    </row>
    <row r="846" spans="1:2" x14ac:dyDescent="0.25">
      <c r="A846">
        <v>472400</v>
      </c>
      <c r="B846" t="s">
        <v>607</v>
      </c>
    </row>
    <row r="847" spans="1:2" x14ac:dyDescent="0.25">
      <c r="A847">
        <v>472410</v>
      </c>
      <c r="B847" t="s">
        <v>607</v>
      </c>
    </row>
    <row r="848" spans="1:2" x14ac:dyDescent="0.25">
      <c r="A848">
        <v>472411</v>
      </c>
      <c r="B848" t="s">
        <v>607</v>
      </c>
    </row>
    <row r="849" spans="1:2" x14ac:dyDescent="0.25">
      <c r="A849">
        <v>472500</v>
      </c>
      <c r="B849" t="s">
        <v>608</v>
      </c>
    </row>
    <row r="850" spans="1:2" x14ac:dyDescent="0.25">
      <c r="A850">
        <v>472510</v>
      </c>
      <c r="B850" t="s">
        <v>609</v>
      </c>
    </row>
    <row r="851" spans="1:2" x14ac:dyDescent="0.25">
      <c r="A851">
        <v>472511</v>
      </c>
      <c r="B851" t="s">
        <v>609</v>
      </c>
    </row>
    <row r="852" spans="1:2" x14ac:dyDescent="0.25">
      <c r="A852">
        <v>472520</v>
      </c>
      <c r="B852" t="s">
        <v>610</v>
      </c>
    </row>
    <row r="853" spans="1:2" x14ac:dyDescent="0.25">
      <c r="A853">
        <v>472521</v>
      </c>
      <c r="B853" t="s">
        <v>610</v>
      </c>
    </row>
    <row r="854" spans="1:2" x14ac:dyDescent="0.25">
      <c r="A854">
        <v>472600</v>
      </c>
      <c r="B854" t="s">
        <v>611</v>
      </c>
    </row>
    <row r="855" spans="1:2" x14ac:dyDescent="0.25">
      <c r="A855">
        <v>472610</v>
      </c>
      <c r="B855" t="s">
        <v>611</v>
      </c>
    </row>
    <row r="856" spans="1:2" x14ac:dyDescent="0.25">
      <c r="A856">
        <v>472611</v>
      </c>
      <c r="B856" t="s">
        <v>611</v>
      </c>
    </row>
    <row r="857" spans="1:2" x14ac:dyDescent="0.25">
      <c r="A857">
        <v>472700</v>
      </c>
      <c r="B857" t="s">
        <v>612</v>
      </c>
    </row>
    <row r="858" spans="1:2" x14ac:dyDescent="0.25">
      <c r="A858">
        <v>472710</v>
      </c>
      <c r="B858" t="s">
        <v>613</v>
      </c>
    </row>
    <row r="859" spans="1:2" x14ac:dyDescent="0.25">
      <c r="A859">
        <v>472711</v>
      </c>
      <c r="B859" t="s">
        <v>614</v>
      </c>
    </row>
    <row r="860" spans="1:2" x14ac:dyDescent="0.25">
      <c r="A860">
        <v>472712</v>
      </c>
      <c r="B860" t="s">
        <v>615</v>
      </c>
    </row>
    <row r="861" spans="1:2" x14ac:dyDescent="0.25">
      <c r="A861">
        <v>472713</v>
      </c>
      <c r="B861" t="s">
        <v>616</v>
      </c>
    </row>
    <row r="862" spans="1:2" x14ac:dyDescent="0.25">
      <c r="A862">
        <v>472714</v>
      </c>
      <c r="B862" t="s">
        <v>617</v>
      </c>
    </row>
    <row r="863" spans="1:2" x14ac:dyDescent="0.25">
      <c r="A863">
        <v>472715</v>
      </c>
      <c r="B863" t="s">
        <v>618</v>
      </c>
    </row>
    <row r="864" spans="1:2" x14ac:dyDescent="0.25">
      <c r="A864">
        <v>472716</v>
      </c>
      <c r="B864" t="s">
        <v>619</v>
      </c>
    </row>
    <row r="865" spans="1:2" x14ac:dyDescent="0.25">
      <c r="A865">
        <v>472717</v>
      </c>
      <c r="B865" t="s">
        <v>620</v>
      </c>
    </row>
    <row r="866" spans="1:2" x14ac:dyDescent="0.25">
      <c r="A866">
        <v>472718</v>
      </c>
      <c r="B866" t="s">
        <v>175</v>
      </c>
    </row>
    <row r="867" spans="1:2" x14ac:dyDescent="0.25">
      <c r="A867">
        <v>472719</v>
      </c>
      <c r="B867" t="s">
        <v>621</v>
      </c>
    </row>
    <row r="868" spans="1:2" x14ac:dyDescent="0.25">
      <c r="A868">
        <v>472720</v>
      </c>
      <c r="B868" t="s">
        <v>622</v>
      </c>
    </row>
    <row r="869" spans="1:2" x14ac:dyDescent="0.25">
      <c r="A869">
        <v>472721</v>
      </c>
      <c r="B869" t="s">
        <v>622</v>
      </c>
    </row>
    <row r="870" spans="1:2" x14ac:dyDescent="0.25">
      <c r="A870">
        <v>472730</v>
      </c>
      <c r="B870" t="s">
        <v>623</v>
      </c>
    </row>
    <row r="871" spans="1:2" x14ac:dyDescent="0.25">
      <c r="A871">
        <v>472731</v>
      </c>
      <c r="B871" t="s">
        <v>624</v>
      </c>
    </row>
    <row r="872" spans="1:2" x14ac:dyDescent="0.25">
      <c r="A872">
        <v>472732</v>
      </c>
      <c r="B872" t="s">
        <v>625</v>
      </c>
    </row>
    <row r="873" spans="1:2" x14ac:dyDescent="0.25">
      <c r="A873">
        <v>472740</v>
      </c>
      <c r="B873" t="s">
        <v>626</v>
      </c>
    </row>
    <row r="874" spans="1:2" x14ac:dyDescent="0.25">
      <c r="A874">
        <v>472741</v>
      </c>
      <c r="B874" t="s">
        <v>626</v>
      </c>
    </row>
    <row r="875" spans="1:2" x14ac:dyDescent="0.25">
      <c r="A875">
        <v>472742</v>
      </c>
      <c r="B875" t="s">
        <v>627</v>
      </c>
    </row>
    <row r="876" spans="1:2" x14ac:dyDescent="0.25">
      <c r="A876">
        <v>472800</v>
      </c>
      <c r="B876" t="s">
        <v>628</v>
      </c>
    </row>
    <row r="877" spans="1:2" x14ac:dyDescent="0.25">
      <c r="A877">
        <v>472810</v>
      </c>
      <c r="B877" t="s">
        <v>628</v>
      </c>
    </row>
    <row r="878" spans="1:2" x14ac:dyDescent="0.25">
      <c r="A878">
        <v>472811</v>
      </c>
      <c r="B878" t="s">
        <v>628</v>
      </c>
    </row>
    <row r="879" spans="1:2" x14ac:dyDescent="0.25">
      <c r="A879">
        <v>472900</v>
      </c>
      <c r="B879" t="s">
        <v>629</v>
      </c>
    </row>
    <row r="880" spans="1:2" x14ac:dyDescent="0.25">
      <c r="A880">
        <v>472910</v>
      </c>
      <c r="B880" t="s">
        <v>630</v>
      </c>
    </row>
    <row r="881" spans="1:2" x14ac:dyDescent="0.25">
      <c r="A881">
        <v>472911</v>
      </c>
      <c r="B881" t="s">
        <v>630</v>
      </c>
    </row>
    <row r="882" spans="1:2" x14ac:dyDescent="0.25">
      <c r="A882">
        <v>472920</v>
      </c>
      <c r="B882" t="s">
        <v>631</v>
      </c>
    </row>
    <row r="883" spans="1:2" x14ac:dyDescent="0.25">
      <c r="A883">
        <v>472921</v>
      </c>
      <c r="B883" t="s">
        <v>631</v>
      </c>
    </row>
    <row r="884" spans="1:2" x14ac:dyDescent="0.25">
      <c r="A884">
        <v>472930</v>
      </c>
      <c r="B884" t="s">
        <v>542</v>
      </c>
    </row>
    <row r="885" spans="1:2" x14ac:dyDescent="0.25">
      <c r="A885">
        <v>472931</v>
      </c>
      <c r="B885" t="s">
        <v>542</v>
      </c>
    </row>
    <row r="886" spans="1:2" x14ac:dyDescent="0.25">
      <c r="A886">
        <v>480000</v>
      </c>
      <c r="B886" t="s">
        <v>632</v>
      </c>
    </row>
    <row r="887" spans="1:2" x14ac:dyDescent="0.25">
      <c r="A887">
        <v>481000</v>
      </c>
      <c r="B887" t="s">
        <v>633</v>
      </c>
    </row>
    <row r="888" spans="1:2" x14ac:dyDescent="0.25">
      <c r="A888">
        <v>481100</v>
      </c>
      <c r="B888" t="s">
        <v>634</v>
      </c>
    </row>
    <row r="889" spans="1:2" x14ac:dyDescent="0.25">
      <c r="A889">
        <v>481110</v>
      </c>
      <c r="B889" t="s">
        <v>634</v>
      </c>
    </row>
    <row r="890" spans="1:2" x14ac:dyDescent="0.25">
      <c r="A890">
        <v>481111</v>
      </c>
      <c r="B890" t="s">
        <v>635</v>
      </c>
    </row>
    <row r="891" spans="1:2" x14ac:dyDescent="0.25">
      <c r="A891">
        <v>481112</v>
      </c>
      <c r="B891" t="s">
        <v>636</v>
      </c>
    </row>
    <row r="892" spans="1:2" x14ac:dyDescent="0.25">
      <c r="A892">
        <v>481113</v>
      </c>
      <c r="B892" t="s">
        <v>637</v>
      </c>
    </row>
    <row r="893" spans="1:2" x14ac:dyDescent="0.25">
      <c r="A893">
        <v>481120</v>
      </c>
      <c r="B893" t="s">
        <v>638</v>
      </c>
    </row>
    <row r="894" spans="1:2" x14ac:dyDescent="0.25">
      <c r="A894">
        <v>481121</v>
      </c>
      <c r="B894" t="s">
        <v>639</v>
      </c>
    </row>
    <row r="895" spans="1:2" x14ac:dyDescent="0.25">
      <c r="A895">
        <v>481130</v>
      </c>
      <c r="B895" t="s">
        <v>640</v>
      </c>
    </row>
    <row r="896" spans="1:2" x14ac:dyDescent="0.25">
      <c r="A896">
        <v>481131</v>
      </c>
      <c r="B896" t="s">
        <v>640</v>
      </c>
    </row>
    <row r="897" spans="1:2" x14ac:dyDescent="0.25">
      <c r="A897">
        <v>481900</v>
      </c>
      <c r="B897" t="s">
        <v>641</v>
      </c>
    </row>
    <row r="898" spans="1:2" x14ac:dyDescent="0.25">
      <c r="A898">
        <v>481910</v>
      </c>
      <c r="B898" t="s">
        <v>642</v>
      </c>
    </row>
    <row r="899" spans="1:2" x14ac:dyDescent="0.25">
      <c r="A899">
        <v>481911</v>
      </c>
      <c r="B899" t="s">
        <v>642</v>
      </c>
    </row>
    <row r="900" spans="1:2" x14ac:dyDescent="0.25">
      <c r="A900">
        <v>481920</v>
      </c>
      <c r="B900" t="s">
        <v>643</v>
      </c>
    </row>
    <row r="901" spans="1:2" x14ac:dyDescent="0.25">
      <c r="A901">
        <v>481921</v>
      </c>
      <c r="B901" t="s">
        <v>643</v>
      </c>
    </row>
    <row r="902" spans="1:2" x14ac:dyDescent="0.25">
      <c r="A902">
        <v>481930</v>
      </c>
      <c r="B902" t="s">
        <v>644</v>
      </c>
    </row>
    <row r="903" spans="1:2" x14ac:dyDescent="0.25">
      <c r="A903">
        <v>481931</v>
      </c>
      <c r="B903" t="s">
        <v>644</v>
      </c>
    </row>
    <row r="904" spans="1:2" x14ac:dyDescent="0.25">
      <c r="A904">
        <v>481940</v>
      </c>
      <c r="B904" t="s">
        <v>645</v>
      </c>
    </row>
    <row r="905" spans="1:2" x14ac:dyDescent="0.25">
      <c r="A905">
        <v>481941</v>
      </c>
      <c r="B905" t="s">
        <v>646</v>
      </c>
    </row>
    <row r="906" spans="1:2" x14ac:dyDescent="0.25">
      <c r="A906">
        <v>481942</v>
      </c>
      <c r="B906" t="s">
        <v>647</v>
      </c>
    </row>
    <row r="907" spans="1:2" x14ac:dyDescent="0.25">
      <c r="A907">
        <v>481950</v>
      </c>
      <c r="B907" t="s">
        <v>648</v>
      </c>
    </row>
    <row r="908" spans="1:2" x14ac:dyDescent="0.25">
      <c r="A908">
        <v>481951</v>
      </c>
      <c r="B908" t="s">
        <v>648</v>
      </c>
    </row>
    <row r="909" spans="1:2" x14ac:dyDescent="0.25">
      <c r="A909">
        <v>481960</v>
      </c>
      <c r="B909" t="s">
        <v>649</v>
      </c>
    </row>
    <row r="910" spans="1:2" x14ac:dyDescent="0.25">
      <c r="A910">
        <v>481961</v>
      </c>
      <c r="B910" t="s">
        <v>650</v>
      </c>
    </row>
    <row r="911" spans="1:2" x14ac:dyDescent="0.25">
      <c r="A911">
        <v>481962</v>
      </c>
      <c r="B911" t="s">
        <v>651</v>
      </c>
    </row>
    <row r="912" spans="1:2" x14ac:dyDescent="0.25">
      <c r="A912">
        <v>481969</v>
      </c>
      <c r="B912" t="s">
        <v>652</v>
      </c>
    </row>
    <row r="913" spans="1:2" x14ac:dyDescent="0.25">
      <c r="A913">
        <v>481990</v>
      </c>
      <c r="B913" t="s">
        <v>641</v>
      </c>
    </row>
    <row r="914" spans="1:2" x14ac:dyDescent="0.25">
      <c r="A914">
        <v>481991</v>
      </c>
      <c r="B914" t="s">
        <v>641</v>
      </c>
    </row>
    <row r="915" spans="1:2" x14ac:dyDescent="0.25">
      <c r="A915">
        <v>482000</v>
      </c>
      <c r="B915" t="s">
        <v>653</v>
      </c>
    </row>
    <row r="916" spans="1:2" x14ac:dyDescent="0.25">
      <c r="A916">
        <v>482100</v>
      </c>
      <c r="B916" t="s">
        <v>654</v>
      </c>
    </row>
    <row r="917" spans="1:2" x14ac:dyDescent="0.25">
      <c r="A917">
        <v>482110</v>
      </c>
      <c r="B917" t="s">
        <v>655</v>
      </c>
    </row>
    <row r="918" spans="1:2" x14ac:dyDescent="0.25">
      <c r="A918">
        <v>482111</v>
      </c>
      <c r="B918" t="s">
        <v>656</v>
      </c>
    </row>
    <row r="919" spans="1:2" x14ac:dyDescent="0.25">
      <c r="A919">
        <v>482112</v>
      </c>
      <c r="B919" t="s">
        <v>657</v>
      </c>
    </row>
    <row r="920" spans="1:2" x14ac:dyDescent="0.25">
      <c r="A920">
        <v>482120</v>
      </c>
      <c r="B920" t="s">
        <v>658</v>
      </c>
    </row>
    <row r="921" spans="1:2" x14ac:dyDescent="0.25">
      <c r="A921">
        <v>482121</v>
      </c>
      <c r="B921" t="s">
        <v>659</v>
      </c>
    </row>
    <row r="922" spans="1:2" x14ac:dyDescent="0.25">
      <c r="A922">
        <v>482122</v>
      </c>
      <c r="B922" t="s">
        <v>660</v>
      </c>
    </row>
    <row r="923" spans="1:2" x14ac:dyDescent="0.25">
      <c r="A923">
        <v>482123</v>
      </c>
      <c r="B923" t="s">
        <v>661</v>
      </c>
    </row>
    <row r="924" spans="1:2" x14ac:dyDescent="0.25">
      <c r="A924">
        <v>482130</v>
      </c>
      <c r="B924" t="s">
        <v>662</v>
      </c>
    </row>
    <row r="925" spans="1:2" x14ac:dyDescent="0.25">
      <c r="A925">
        <v>482131</v>
      </c>
      <c r="B925" t="s">
        <v>663</v>
      </c>
    </row>
    <row r="926" spans="1:2" x14ac:dyDescent="0.25">
      <c r="A926">
        <v>482132</v>
      </c>
      <c r="B926" t="s">
        <v>664</v>
      </c>
    </row>
    <row r="927" spans="1:2" x14ac:dyDescent="0.25">
      <c r="A927">
        <v>482140</v>
      </c>
      <c r="B927" t="s">
        <v>665</v>
      </c>
    </row>
    <row r="928" spans="1:2" x14ac:dyDescent="0.25">
      <c r="A928">
        <v>482141</v>
      </c>
      <c r="B928" t="s">
        <v>666</v>
      </c>
    </row>
    <row r="929" spans="1:2" x14ac:dyDescent="0.25">
      <c r="A929">
        <v>482190</v>
      </c>
      <c r="B929" t="s">
        <v>654</v>
      </c>
    </row>
    <row r="930" spans="1:2" x14ac:dyDescent="0.25">
      <c r="A930">
        <v>482191</v>
      </c>
      <c r="B930" t="s">
        <v>654</v>
      </c>
    </row>
    <row r="931" spans="1:2" x14ac:dyDescent="0.25">
      <c r="A931">
        <v>482200</v>
      </c>
      <c r="B931" t="s">
        <v>667</v>
      </c>
    </row>
    <row r="932" spans="1:2" x14ac:dyDescent="0.25">
      <c r="A932">
        <v>482210</v>
      </c>
      <c r="B932" t="s">
        <v>668</v>
      </c>
    </row>
    <row r="933" spans="1:2" x14ac:dyDescent="0.25">
      <c r="A933">
        <v>482211</v>
      </c>
      <c r="B933" t="s">
        <v>668</v>
      </c>
    </row>
    <row r="934" spans="1:2" x14ac:dyDescent="0.25">
      <c r="A934">
        <v>482220</v>
      </c>
      <c r="B934" t="s">
        <v>669</v>
      </c>
    </row>
    <row r="935" spans="1:2" x14ac:dyDescent="0.25">
      <c r="A935">
        <v>482221</v>
      </c>
      <c r="B935" t="s">
        <v>669</v>
      </c>
    </row>
    <row r="936" spans="1:2" x14ac:dyDescent="0.25">
      <c r="A936">
        <v>482230</v>
      </c>
      <c r="B936" t="s">
        <v>670</v>
      </c>
    </row>
    <row r="937" spans="1:2" x14ac:dyDescent="0.25">
      <c r="A937">
        <v>482231</v>
      </c>
      <c r="B937" t="s">
        <v>670</v>
      </c>
    </row>
    <row r="938" spans="1:2" x14ac:dyDescent="0.25">
      <c r="A938">
        <v>482240</v>
      </c>
      <c r="B938" t="s">
        <v>671</v>
      </c>
    </row>
    <row r="939" spans="1:2" x14ac:dyDescent="0.25">
      <c r="A939">
        <v>482241</v>
      </c>
      <c r="B939" t="s">
        <v>671</v>
      </c>
    </row>
    <row r="940" spans="1:2" x14ac:dyDescent="0.25">
      <c r="A940">
        <v>482250</v>
      </c>
      <c r="B940" t="s">
        <v>672</v>
      </c>
    </row>
    <row r="941" spans="1:2" x14ac:dyDescent="0.25">
      <c r="A941">
        <v>482251</v>
      </c>
      <c r="B941" t="s">
        <v>672</v>
      </c>
    </row>
    <row r="942" spans="1:2" x14ac:dyDescent="0.25">
      <c r="A942">
        <v>482300</v>
      </c>
      <c r="B942" t="s">
        <v>673</v>
      </c>
    </row>
    <row r="943" spans="1:2" x14ac:dyDescent="0.25">
      <c r="A943">
        <v>482310</v>
      </c>
      <c r="B943" t="s">
        <v>674</v>
      </c>
    </row>
    <row r="944" spans="1:2" x14ac:dyDescent="0.25">
      <c r="A944">
        <v>482311</v>
      </c>
      <c r="B944" t="s">
        <v>674</v>
      </c>
    </row>
    <row r="945" spans="1:2" x14ac:dyDescent="0.25">
      <c r="A945">
        <v>482320</v>
      </c>
      <c r="B945" t="s">
        <v>675</v>
      </c>
    </row>
    <row r="946" spans="1:2" x14ac:dyDescent="0.25">
      <c r="A946">
        <v>482321</v>
      </c>
      <c r="B946" t="s">
        <v>675</v>
      </c>
    </row>
    <row r="947" spans="1:2" x14ac:dyDescent="0.25">
      <c r="A947">
        <v>482330</v>
      </c>
      <c r="B947" t="s">
        <v>676</v>
      </c>
    </row>
    <row r="948" spans="1:2" x14ac:dyDescent="0.25">
      <c r="A948">
        <v>482331</v>
      </c>
      <c r="B948" t="s">
        <v>676</v>
      </c>
    </row>
    <row r="949" spans="1:2" x14ac:dyDescent="0.25">
      <c r="A949">
        <v>482340</v>
      </c>
      <c r="B949" t="s">
        <v>677</v>
      </c>
    </row>
    <row r="950" spans="1:2" x14ac:dyDescent="0.25">
      <c r="A950">
        <v>482341</v>
      </c>
      <c r="B950" t="s">
        <v>677</v>
      </c>
    </row>
    <row r="951" spans="1:2" x14ac:dyDescent="0.25">
      <c r="A951">
        <v>483000</v>
      </c>
      <c r="B951" t="s">
        <v>678</v>
      </c>
    </row>
    <row r="952" spans="1:2" x14ac:dyDescent="0.25">
      <c r="A952">
        <v>483100</v>
      </c>
      <c r="B952" t="s">
        <v>679</v>
      </c>
    </row>
    <row r="953" spans="1:2" x14ac:dyDescent="0.25">
      <c r="A953">
        <v>483110</v>
      </c>
      <c r="B953" t="s">
        <v>679</v>
      </c>
    </row>
    <row r="954" spans="1:2" x14ac:dyDescent="0.25">
      <c r="A954">
        <v>483111</v>
      </c>
      <c r="B954" t="s">
        <v>679</v>
      </c>
    </row>
    <row r="955" spans="1:2" x14ac:dyDescent="0.25">
      <c r="A955">
        <v>484000</v>
      </c>
      <c r="B955" t="s">
        <v>680</v>
      </c>
    </row>
    <row r="956" spans="1:2" x14ac:dyDescent="0.25">
      <c r="A956">
        <v>484100</v>
      </c>
      <c r="B956" t="s">
        <v>681</v>
      </c>
    </row>
    <row r="957" spans="1:2" x14ac:dyDescent="0.25">
      <c r="A957">
        <v>484110</v>
      </c>
      <c r="B957" t="s">
        <v>681</v>
      </c>
    </row>
    <row r="958" spans="1:2" x14ac:dyDescent="0.25">
      <c r="A958">
        <v>484111</v>
      </c>
      <c r="B958" t="s">
        <v>681</v>
      </c>
    </row>
    <row r="959" spans="1:2" x14ac:dyDescent="0.25">
      <c r="A959">
        <v>484200</v>
      </c>
      <c r="B959" t="s">
        <v>682</v>
      </c>
    </row>
    <row r="960" spans="1:2" x14ac:dyDescent="0.25">
      <c r="A960">
        <v>484210</v>
      </c>
      <c r="B960" t="s">
        <v>682</v>
      </c>
    </row>
    <row r="961" spans="1:2" x14ac:dyDescent="0.25">
      <c r="A961">
        <v>484211</v>
      </c>
      <c r="B961" t="s">
        <v>682</v>
      </c>
    </row>
    <row r="962" spans="1:2" x14ac:dyDescent="0.25">
      <c r="A962">
        <v>485000</v>
      </c>
      <c r="B962" t="s">
        <v>683</v>
      </c>
    </row>
    <row r="963" spans="1:2" x14ac:dyDescent="0.25">
      <c r="A963">
        <v>485100</v>
      </c>
      <c r="B963" t="s">
        <v>684</v>
      </c>
    </row>
    <row r="964" spans="1:2" x14ac:dyDescent="0.25">
      <c r="A964">
        <v>485110</v>
      </c>
      <c r="B964" t="s">
        <v>684</v>
      </c>
    </row>
    <row r="965" spans="1:2" x14ac:dyDescent="0.25">
      <c r="A965">
        <v>485111</v>
      </c>
      <c r="B965" t="s">
        <v>685</v>
      </c>
    </row>
    <row r="966" spans="1:2" x14ac:dyDescent="0.25">
      <c r="A966">
        <v>485119</v>
      </c>
      <c r="B966" t="s">
        <v>686</v>
      </c>
    </row>
    <row r="967" spans="1:2" x14ac:dyDescent="0.25">
      <c r="A967">
        <v>489000</v>
      </c>
      <c r="B967" t="s">
        <v>687</v>
      </c>
    </row>
    <row r="968" spans="1:2" x14ac:dyDescent="0.25">
      <c r="A968">
        <v>489100</v>
      </c>
      <c r="B968" t="s">
        <v>688</v>
      </c>
    </row>
    <row r="969" spans="1:2" x14ac:dyDescent="0.25">
      <c r="A969">
        <v>489110</v>
      </c>
      <c r="B969" t="s">
        <v>688</v>
      </c>
    </row>
    <row r="970" spans="1:2" x14ac:dyDescent="0.25">
      <c r="A970">
        <v>489111</v>
      </c>
      <c r="B970" t="s">
        <v>688</v>
      </c>
    </row>
    <row r="971" spans="1:2" x14ac:dyDescent="0.25">
      <c r="A971">
        <v>490000</v>
      </c>
      <c r="B971" t="s">
        <v>689</v>
      </c>
    </row>
    <row r="972" spans="1:2" x14ac:dyDescent="0.25">
      <c r="A972">
        <v>494000</v>
      </c>
      <c r="B972" t="s">
        <v>3</v>
      </c>
    </row>
    <row r="973" spans="1:2" x14ac:dyDescent="0.25">
      <c r="A973">
        <v>494100</v>
      </c>
      <c r="B973" t="s">
        <v>690</v>
      </c>
    </row>
    <row r="974" spans="1:2" x14ac:dyDescent="0.25">
      <c r="A974">
        <v>494110</v>
      </c>
      <c r="B974" t="s">
        <v>6</v>
      </c>
    </row>
    <row r="975" spans="1:2" x14ac:dyDescent="0.25">
      <c r="A975">
        <v>494111</v>
      </c>
      <c r="B975" t="s">
        <v>6</v>
      </c>
    </row>
    <row r="976" spans="1:2" x14ac:dyDescent="0.25">
      <c r="A976">
        <v>494120</v>
      </c>
      <c r="B976" t="s">
        <v>691</v>
      </c>
    </row>
    <row r="977" spans="1:2" x14ac:dyDescent="0.25">
      <c r="A977">
        <v>494121</v>
      </c>
      <c r="B977" t="s">
        <v>27</v>
      </c>
    </row>
    <row r="978" spans="1:2" x14ac:dyDescent="0.25">
      <c r="A978">
        <v>494122</v>
      </c>
      <c r="B978" t="s">
        <v>30</v>
      </c>
    </row>
    <row r="979" spans="1:2" x14ac:dyDescent="0.25">
      <c r="A979">
        <v>494123</v>
      </c>
      <c r="B979" t="s">
        <v>692</v>
      </c>
    </row>
    <row r="980" spans="1:2" x14ac:dyDescent="0.25">
      <c r="A980">
        <v>494130</v>
      </c>
      <c r="B980" t="s">
        <v>34</v>
      </c>
    </row>
    <row r="981" spans="1:2" x14ac:dyDescent="0.25">
      <c r="A981">
        <v>494131</v>
      </c>
      <c r="B981" t="s">
        <v>34</v>
      </c>
    </row>
    <row r="982" spans="1:2" x14ac:dyDescent="0.25">
      <c r="A982">
        <v>494140</v>
      </c>
      <c r="B982" t="s">
        <v>693</v>
      </c>
    </row>
    <row r="983" spans="1:2" x14ac:dyDescent="0.25">
      <c r="A983">
        <v>494141</v>
      </c>
      <c r="B983" t="s">
        <v>694</v>
      </c>
    </row>
    <row r="984" spans="1:2" x14ac:dyDescent="0.25">
      <c r="A984">
        <v>494142</v>
      </c>
      <c r="B984" t="s">
        <v>54</v>
      </c>
    </row>
    <row r="985" spans="1:2" x14ac:dyDescent="0.25">
      <c r="A985">
        <v>494143</v>
      </c>
      <c r="B985" t="s">
        <v>55</v>
      </c>
    </row>
    <row r="986" spans="1:2" x14ac:dyDescent="0.25">
      <c r="A986">
        <v>494144</v>
      </c>
      <c r="B986" t="s">
        <v>59</v>
      </c>
    </row>
    <row r="987" spans="1:2" x14ac:dyDescent="0.25">
      <c r="A987">
        <v>494150</v>
      </c>
      <c r="B987" t="s">
        <v>64</v>
      </c>
    </row>
    <row r="988" spans="1:2" x14ac:dyDescent="0.25">
      <c r="A988">
        <v>494151</v>
      </c>
      <c r="B988" t="s">
        <v>64</v>
      </c>
    </row>
    <row r="989" spans="1:2" x14ac:dyDescent="0.25">
      <c r="A989">
        <v>494160</v>
      </c>
      <c r="B989" t="s">
        <v>71</v>
      </c>
    </row>
    <row r="990" spans="1:2" x14ac:dyDescent="0.25">
      <c r="A990">
        <v>494161</v>
      </c>
      <c r="B990" t="s">
        <v>71</v>
      </c>
    </row>
    <row r="991" spans="1:2" x14ac:dyDescent="0.25">
      <c r="A991">
        <v>494170</v>
      </c>
      <c r="B991" t="s">
        <v>82</v>
      </c>
    </row>
    <row r="992" spans="1:2" x14ac:dyDescent="0.25">
      <c r="A992">
        <v>494171</v>
      </c>
      <c r="B992" t="s">
        <v>82</v>
      </c>
    </row>
    <row r="993" spans="1:2" x14ac:dyDescent="0.25">
      <c r="A993">
        <v>494180</v>
      </c>
      <c r="B993" t="s">
        <v>84</v>
      </c>
    </row>
    <row r="994" spans="1:2" x14ac:dyDescent="0.25">
      <c r="A994">
        <v>494181</v>
      </c>
      <c r="B994" t="s">
        <v>84</v>
      </c>
    </row>
    <row r="995" spans="1:2" x14ac:dyDescent="0.25">
      <c r="A995">
        <v>494200</v>
      </c>
      <c r="B995" t="s">
        <v>695</v>
      </c>
    </row>
    <row r="996" spans="1:2" x14ac:dyDescent="0.25">
      <c r="A996">
        <v>494210</v>
      </c>
      <c r="B996" t="s">
        <v>696</v>
      </c>
    </row>
    <row r="997" spans="1:2" x14ac:dyDescent="0.25">
      <c r="A997">
        <v>494211</v>
      </c>
      <c r="B997" t="s">
        <v>87</v>
      </c>
    </row>
    <row r="998" spans="1:2" x14ac:dyDescent="0.25">
      <c r="A998">
        <v>494212</v>
      </c>
      <c r="B998" t="s">
        <v>90</v>
      </c>
    </row>
    <row r="999" spans="1:2" x14ac:dyDescent="0.25">
      <c r="A999">
        <v>494213</v>
      </c>
      <c r="B999" t="s">
        <v>98</v>
      </c>
    </row>
    <row r="1000" spans="1:2" x14ac:dyDescent="0.25">
      <c r="A1000">
        <v>494214</v>
      </c>
      <c r="B1000" t="s">
        <v>109</v>
      </c>
    </row>
    <row r="1001" spans="1:2" x14ac:dyDescent="0.25">
      <c r="A1001">
        <v>494215</v>
      </c>
      <c r="B1001" t="s">
        <v>120</v>
      </c>
    </row>
    <row r="1002" spans="1:2" x14ac:dyDescent="0.25">
      <c r="A1002">
        <v>494216</v>
      </c>
      <c r="B1002" t="s">
        <v>130</v>
      </c>
    </row>
    <row r="1003" spans="1:2" x14ac:dyDescent="0.25">
      <c r="A1003">
        <v>494219</v>
      </c>
      <c r="B1003" t="s">
        <v>145</v>
      </c>
    </row>
    <row r="1004" spans="1:2" x14ac:dyDescent="0.25">
      <c r="A1004">
        <v>494220</v>
      </c>
      <c r="B1004" t="s">
        <v>697</v>
      </c>
    </row>
    <row r="1005" spans="1:2" x14ac:dyDescent="0.25">
      <c r="A1005">
        <v>494221</v>
      </c>
      <c r="B1005" t="s">
        <v>149</v>
      </c>
    </row>
    <row r="1006" spans="1:2" x14ac:dyDescent="0.25">
      <c r="A1006">
        <v>494222</v>
      </c>
      <c r="B1006" t="s">
        <v>159</v>
      </c>
    </row>
    <row r="1007" spans="1:2" x14ac:dyDescent="0.25">
      <c r="A1007">
        <v>494223</v>
      </c>
      <c r="B1007" t="s">
        <v>165</v>
      </c>
    </row>
    <row r="1008" spans="1:2" x14ac:dyDescent="0.25">
      <c r="A1008">
        <v>494224</v>
      </c>
      <c r="B1008" t="s">
        <v>174</v>
      </c>
    </row>
    <row r="1009" spans="1:2" x14ac:dyDescent="0.25">
      <c r="A1009">
        <v>494229</v>
      </c>
      <c r="B1009" t="s">
        <v>177</v>
      </c>
    </row>
    <row r="1010" spans="1:2" x14ac:dyDescent="0.25">
      <c r="A1010">
        <v>494230</v>
      </c>
      <c r="B1010" t="s">
        <v>698</v>
      </c>
    </row>
    <row r="1011" spans="1:2" x14ac:dyDescent="0.25">
      <c r="A1011">
        <v>494231</v>
      </c>
      <c r="B1011" t="s">
        <v>180</v>
      </c>
    </row>
    <row r="1012" spans="1:2" x14ac:dyDescent="0.25">
      <c r="A1012">
        <v>494232</v>
      </c>
      <c r="B1012" t="s">
        <v>185</v>
      </c>
    </row>
    <row r="1013" spans="1:2" x14ac:dyDescent="0.25">
      <c r="A1013">
        <v>494233</v>
      </c>
      <c r="B1013" t="s">
        <v>189</v>
      </c>
    </row>
    <row r="1014" spans="1:2" x14ac:dyDescent="0.25">
      <c r="A1014">
        <v>494234</v>
      </c>
      <c r="B1014" t="s">
        <v>197</v>
      </c>
    </row>
    <row r="1015" spans="1:2" x14ac:dyDescent="0.25">
      <c r="A1015">
        <v>494235</v>
      </c>
      <c r="B1015" t="s">
        <v>212</v>
      </c>
    </row>
    <row r="1016" spans="1:2" x14ac:dyDescent="0.25">
      <c r="A1016">
        <v>494236</v>
      </c>
      <c r="B1016" t="s">
        <v>225</v>
      </c>
    </row>
    <row r="1017" spans="1:2" x14ac:dyDescent="0.25">
      <c r="A1017">
        <v>494237</v>
      </c>
      <c r="B1017" t="s">
        <v>230</v>
      </c>
    </row>
    <row r="1018" spans="1:2" x14ac:dyDescent="0.25">
      <c r="A1018">
        <v>494239</v>
      </c>
      <c r="B1018" t="s">
        <v>232</v>
      </c>
    </row>
    <row r="1019" spans="1:2" x14ac:dyDescent="0.25">
      <c r="A1019">
        <v>494240</v>
      </c>
      <c r="B1019" t="s">
        <v>699</v>
      </c>
    </row>
    <row r="1020" spans="1:2" x14ac:dyDescent="0.25">
      <c r="A1020">
        <v>494241</v>
      </c>
      <c r="B1020" t="s">
        <v>234</v>
      </c>
    </row>
    <row r="1021" spans="1:2" x14ac:dyDescent="0.25">
      <c r="A1021">
        <v>494242</v>
      </c>
      <c r="B1021" t="s">
        <v>240</v>
      </c>
    </row>
    <row r="1022" spans="1:2" x14ac:dyDescent="0.25">
      <c r="A1022">
        <v>494243</v>
      </c>
      <c r="B1022" t="s">
        <v>246</v>
      </c>
    </row>
    <row r="1023" spans="1:2" x14ac:dyDescent="0.25">
      <c r="A1023">
        <v>494244</v>
      </c>
      <c r="B1023" t="s">
        <v>252</v>
      </c>
    </row>
    <row r="1024" spans="1:2" x14ac:dyDescent="0.25">
      <c r="A1024">
        <v>494245</v>
      </c>
      <c r="B1024" t="s">
        <v>253</v>
      </c>
    </row>
    <row r="1025" spans="1:2" x14ac:dyDescent="0.25">
      <c r="A1025">
        <v>494246</v>
      </c>
      <c r="B1025" t="s">
        <v>254</v>
      </c>
    </row>
    <row r="1026" spans="1:2" x14ac:dyDescent="0.25">
      <c r="A1026">
        <v>494249</v>
      </c>
      <c r="B1026" t="s">
        <v>258</v>
      </c>
    </row>
    <row r="1027" spans="1:2" x14ac:dyDescent="0.25">
      <c r="A1027">
        <v>494250</v>
      </c>
      <c r="B1027" t="s">
        <v>700</v>
      </c>
    </row>
    <row r="1028" spans="1:2" x14ac:dyDescent="0.25">
      <c r="A1028">
        <v>494251</v>
      </c>
      <c r="B1028" t="s">
        <v>260</v>
      </c>
    </row>
    <row r="1029" spans="1:2" x14ac:dyDescent="0.25">
      <c r="A1029">
        <v>494252</v>
      </c>
      <c r="B1029" t="s">
        <v>271</v>
      </c>
    </row>
    <row r="1030" spans="1:2" x14ac:dyDescent="0.25">
      <c r="A1030">
        <v>494260</v>
      </c>
      <c r="B1030" t="s">
        <v>701</v>
      </c>
    </row>
    <row r="1031" spans="1:2" x14ac:dyDescent="0.25">
      <c r="A1031">
        <v>494261</v>
      </c>
      <c r="B1031" t="s">
        <v>302</v>
      </c>
    </row>
    <row r="1032" spans="1:2" x14ac:dyDescent="0.25">
      <c r="A1032">
        <v>494262</v>
      </c>
      <c r="B1032" t="s">
        <v>702</v>
      </c>
    </row>
    <row r="1033" spans="1:2" x14ac:dyDescent="0.25">
      <c r="A1033">
        <v>494263</v>
      </c>
      <c r="B1033" t="s">
        <v>703</v>
      </c>
    </row>
    <row r="1034" spans="1:2" x14ac:dyDescent="0.25">
      <c r="A1034">
        <v>494264</v>
      </c>
      <c r="B1034" t="s">
        <v>704</v>
      </c>
    </row>
    <row r="1035" spans="1:2" x14ac:dyDescent="0.25">
      <c r="A1035">
        <v>494265</v>
      </c>
      <c r="B1035" t="s">
        <v>705</v>
      </c>
    </row>
    <row r="1036" spans="1:2" x14ac:dyDescent="0.25">
      <c r="A1036">
        <v>494266</v>
      </c>
      <c r="B1036" t="s">
        <v>706</v>
      </c>
    </row>
    <row r="1037" spans="1:2" x14ac:dyDescent="0.25">
      <c r="A1037">
        <v>494267</v>
      </c>
      <c r="B1037" t="s">
        <v>341</v>
      </c>
    </row>
    <row r="1038" spans="1:2" x14ac:dyDescent="0.25">
      <c r="A1038">
        <v>494268</v>
      </c>
      <c r="B1038" t="s">
        <v>707</v>
      </c>
    </row>
    <row r="1039" spans="1:2" x14ac:dyDescent="0.25">
      <c r="A1039">
        <v>494269</v>
      </c>
      <c r="B1039" t="s">
        <v>708</v>
      </c>
    </row>
    <row r="1040" spans="1:2" x14ac:dyDescent="0.25">
      <c r="A1040">
        <v>494300</v>
      </c>
      <c r="B1040" t="s">
        <v>709</v>
      </c>
    </row>
    <row r="1041" spans="1:2" x14ac:dyDescent="0.25">
      <c r="A1041">
        <v>494310</v>
      </c>
      <c r="B1041" t="s">
        <v>710</v>
      </c>
    </row>
    <row r="1042" spans="1:2" x14ac:dyDescent="0.25">
      <c r="A1042">
        <v>494311</v>
      </c>
      <c r="B1042" t="s">
        <v>367</v>
      </c>
    </row>
    <row r="1043" spans="1:2" x14ac:dyDescent="0.25">
      <c r="A1043">
        <v>494312</v>
      </c>
      <c r="B1043" t="s">
        <v>368</v>
      </c>
    </row>
    <row r="1044" spans="1:2" x14ac:dyDescent="0.25">
      <c r="A1044">
        <v>494313</v>
      </c>
      <c r="B1044" t="s">
        <v>369</v>
      </c>
    </row>
    <row r="1045" spans="1:2" x14ac:dyDescent="0.25">
      <c r="A1045">
        <v>494320</v>
      </c>
      <c r="B1045" t="s">
        <v>371</v>
      </c>
    </row>
    <row r="1046" spans="1:2" x14ac:dyDescent="0.25">
      <c r="A1046">
        <v>494321</v>
      </c>
      <c r="B1046" t="s">
        <v>371</v>
      </c>
    </row>
    <row r="1047" spans="1:2" x14ac:dyDescent="0.25">
      <c r="A1047">
        <v>494330</v>
      </c>
      <c r="B1047" t="s">
        <v>373</v>
      </c>
    </row>
    <row r="1048" spans="1:2" x14ac:dyDescent="0.25">
      <c r="A1048">
        <v>494331</v>
      </c>
      <c r="B1048" t="s">
        <v>373</v>
      </c>
    </row>
    <row r="1049" spans="1:2" x14ac:dyDescent="0.25">
      <c r="A1049">
        <v>494340</v>
      </c>
      <c r="B1049" t="s">
        <v>711</v>
      </c>
    </row>
    <row r="1050" spans="1:2" x14ac:dyDescent="0.25">
      <c r="A1050">
        <v>494341</v>
      </c>
      <c r="B1050" t="s">
        <v>375</v>
      </c>
    </row>
    <row r="1051" spans="1:2" x14ac:dyDescent="0.25">
      <c r="A1051">
        <v>494342</v>
      </c>
      <c r="B1051" t="s">
        <v>376</v>
      </c>
    </row>
    <row r="1052" spans="1:2" x14ac:dyDescent="0.25">
      <c r="A1052">
        <v>494343</v>
      </c>
      <c r="B1052" t="s">
        <v>377</v>
      </c>
    </row>
    <row r="1053" spans="1:2" x14ac:dyDescent="0.25">
      <c r="A1053">
        <v>494350</v>
      </c>
      <c r="B1053" t="s">
        <v>381</v>
      </c>
    </row>
    <row r="1054" spans="1:2" x14ac:dyDescent="0.25">
      <c r="A1054">
        <v>494351</v>
      </c>
      <c r="B1054" t="s">
        <v>381</v>
      </c>
    </row>
    <row r="1055" spans="1:2" x14ac:dyDescent="0.25">
      <c r="A1055">
        <v>494400</v>
      </c>
      <c r="B1055" t="s">
        <v>712</v>
      </c>
    </row>
    <row r="1056" spans="1:2" x14ac:dyDescent="0.25">
      <c r="A1056">
        <v>494410</v>
      </c>
      <c r="B1056" t="s">
        <v>713</v>
      </c>
    </row>
    <row r="1057" spans="1:2" x14ac:dyDescent="0.25">
      <c r="A1057">
        <v>494411</v>
      </c>
      <c r="B1057" t="s">
        <v>385</v>
      </c>
    </row>
    <row r="1058" spans="1:2" x14ac:dyDescent="0.25">
      <c r="A1058">
        <v>494412</v>
      </c>
      <c r="B1058" t="s">
        <v>388</v>
      </c>
    </row>
    <row r="1059" spans="1:2" x14ac:dyDescent="0.25">
      <c r="A1059">
        <v>494413</v>
      </c>
      <c r="B1059" t="s">
        <v>399</v>
      </c>
    </row>
    <row r="1060" spans="1:2" x14ac:dyDescent="0.25">
      <c r="A1060">
        <v>494414</v>
      </c>
      <c r="B1060" t="s">
        <v>714</v>
      </c>
    </row>
    <row r="1061" spans="1:2" x14ac:dyDescent="0.25">
      <c r="A1061">
        <v>494415</v>
      </c>
      <c r="B1061" t="s">
        <v>715</v>
      </c>
    </row>
    <row r="1062" spans="1:2" x14ac:dyDescent="0.25">
      <c r="A1062">
        <v>494416</v>
      </c>
      <c r="B1062" t="s">
        <v>716</v>
      </c>
    </row>
    <row r="1063" spans="1:2" x14ac:dyDescent="0.25">
      <c r="A1063">
        <v>494417</v>
      </c>
      <c r="B1063" t="s">
        <v>405</v>
      </c>
    </row>
    <row r="1064" spans="1:2" x14ac:dyDescent="0.25">
      <c r="A1064">
        <v>494418</v>
      </c>
      <c r="B1064" t="s">
        <v>717</v>
      </c>
    </row>
    <row r="1065" spans="1:2" x14ac:dyDescent="0.25">
      <c r="A1065">
        <v>494420</v>
      </c>
      <c r="B1065" t="s">
        <v>718</v>
      </c>
    </row>
    <row r="1066" spans="1:2" x14ac:dyDescent="0.25">
      <c r="A1066">
        <v>494421</v>
      </c>
      <c r="B1066" t="s">
        <v>410</v>
      </c>
    </row>
    <row r="1067" spans="1:2" x14ac:dyDescent="0.25">
      <c r="A1067">
        <v>494422</v>
      </c>
      <c r="B1067" t="s">
        <v>413</v>
      </c>
    </row>
    <row r="1068" spans="1:2" x14ac:dyDescent="0.25">
      <c r="A1068">
        <v>494423</v>
      </c>
      <c r="B1068" t="s">
        <v>417</v>
      </c>
    </row>
    <row r="1069" spans="1:2" x14ac:dyDescent="0.25">
      <c r="A1069">
        <v>494424</v>
      </c>
      <c r="B1069" t="s">
        <v>424</v>
      </c>
    </row>
    <row r="1070" spans="1:2" x14ac:dyDescent="0.25">
      <c r="A1070">
        <v>494425</v>
      </c>
      <c r="B1070" t="s">
        <v>427</v>
      </c>
    </row>
    <row r="1071" spans="1:2" x14ac:dyDescent="0.25">
      <c r="A1071">
        <v>494426</v>
      </c>
      <c r="B1071" t="s">
        <v>428</v>
      </c>
    </row>
    <row r="1072" spans="1:2" x14ac:dyDescent="0.25">
      <c r="A1072">
        <v>494430</v>
      </c>
      <c r="B1072" t="s">
        <v>430</v>
      </c>
    </row>
    <row r="1073" spans="1:2" x14ac:dyDescent="0.25">
      <c r="A1073">
        <v>494431</v>
      </c>
      <c r="B1073" t="s">
        <v>430</v>
      </c>
    </row>
    <row r="1074" spans="1:2" x14ac:dyDescent="0.25">
      <c r="A1074">
        <v>494440</v>
      </c>
      <c r="B1074" t="s">
        <v>719</v>
      </c>
    </row>
    <row r="1075" spans="1:2" x14ac:dyDescent="0.25">
      <c r="A1075">
        <v>494441</v>
      </c>
      <c r="B1075" t="s">
        <v>432</v>
      </c>
    </row>
    <row r="1076" spans="1:2" x14ac:dyDescent="0.25">
      <c r="A1076">
        <v>494442</v>
      </c>
      <c r="B1076" t="s">
        <v>433</v>
      </c>
    </row>
    <row r="1077" spans="1:2" x14ac:dyDescent="0.25">
      <c r="A1077">
        <v>494443</v>
      </c>
      <c r="B1077" t="s">
        <v>436</v>
      </c>
    </row>
    <row r="1078" spans="1:2" x14ac:dyDescent="0.25">
      <c r="A1078">
        <v>494500</v>
      </c>
      <c r="B1078" t="s">
        <v>720</v>
      </c>
    </row>
    <row r="1079" spans="1:2" x14ac:dyDescent="0.25">
      <c r="A1079">
        <v>494510</v>
      </c>
      <c r="B1079" t="s">
        <v>721</v>
      </c>
    </row>
    <row r="1080" spans="1:2" x14ac:dyDescent="0.25">
      <c r="A1080">
        <v>494511</v>
      </c>
      <c r="B1080" t="s">
        <v>439</v>
      </c>
    </row>
    <row r="1081" spans="1:2" x14ac:dyDescent="0.25">
      <c r="A1081">
        <v>494512</v>
      </c>
      <c r="B1081" t="s">
        <v>448</v>
      </c>
    </row>
    <row r="1082" spans="1:2" x14ac:dyDescent="0.25">
      <c r="A1082">
        <v>494520</v>
      </c>
      <c r="B1082" t="s">
        <v>722</v>
      </c>
    </row>
    <row r="1083" spans="1:2" x14ac:dyDescent="0.25">
      <c r="A1083">
        <v>494521</v>
      </c>
      <c r="B1083" t="s">
        <v>455</v>
      </c>
    </row>
    <row r="1084" spans="1:2" x14ac:dyDescent="0.25">
      <c r="A1084">
        <v>494522</v>
      </c>
      <c r="B1084" t="s">
        <v>458</v>
      </c>
    </row>
    <row r="1085" spans="1:2" x14ac:dyDescent="0.25">
      <c r="A1085">
        <v>494530</v>
      </c>
      <c r="B1085" t="s">
        <v>723</v>
      </c>
    </row>
    <row r="1086" spans="1:2" x14ac:dyDescent="0.25">
      <c r="A1086">
        <v>494531</v>
      </c>
      <c r="B1086" t="s">
        <v>462</v>
      </c>
    </row>
    <row r="1087" spans="1:2" x14ac:dyDescent="0.25">
      <c r="A1087">
        <v>494532</v>
      </c>
      <c r="B1087" t="s">
        <v>465</v>
      </c>
    </row>
    <row r="1088" spans="1:2" x14ac:dyDescent="0.25">
      <c r="A1088">
        <v>494540</v>
      </c>
      <c r="B1088" t="s">
        <v>724</v>
      </c>
    </row>
    <row r="1089" spans="1:2" x14ac:dyDescent="0.25">
      <c r="A1089">
        <v>494541</v>
      </c>
      <c r="B1089" t="s">
        <v>469</v>
      </c>
    </row>
    <row r="1090" spans="1:2" x14ac:dyDescent="0.25">
      <c r="A1090">
        <v>494542</v>
      </c>
      <c r="B1090" t="s">
        <v>470</v>
      </c>
    </row>
    <row r="1091" spans="1:2" x14ac:dyDescent="0.25">
      <c r="A1091">
        <v>494700</v>
      </c>
      <c r="B1091" t="s">
        <v>725</v>
      </c>
    </row>
    <row r="1092" spans="1:2" x14ac:dyDescent="0.25">
      <c r="A1092">
        <v>494710</v>
      </c>
      <c r="B1092" t="s">
        <v>726</v>
      </c>
    </row>
    <row r="1093" spans="1:2" x14ac:dyDescent="0.25">
      <c r="A1093">
        <v>494711</v>
      </c>
      <c r="B1093" t="s">
        <v>516</v>
      </c>
    </row>
    <row r="1094" spans="1:2" x14ac:dyDescent="0.25">
      <c r="A1094">
        <v>494712</v>
      </c>
      <c r="B1094" t="s">
        <v>551</v>
      </c>
    </row>
    <row r="1095" spans="1:2" x14ac:dyDescent="0.25">
      <c r="A1095">
        <v>494719</v>
      </c>
      <c r="B1095" t="s">
        <v>584</v>
      </c>
    </row>
    <row r="1096" spans="1:2" x14ac:dyDescent="0.25">
      <c r="A1096">
        <v>494720</v>
      </c>
      <c r="B1096" t="s">
        <v>727</v>
      </c>
    </row>
    <row r="1097" spans="1:2" x14ac:dyDescent="0.25">
      <c r="A1097">
        <v>494721</v>
      </c>
      <c r="B1097" t="s">
        <v>599</v>
      </c>
    </row>
    <row r="1098" spans="1:2" x14ac:dyDescent="0.25">
      <c r="A1098">
        <v>494722</v>
      </c>
      <c r="B1098" t="s">
        <v>605</v>
      </c>
    </row>
    <row r="1099" spans="1:2" x14ac:dyDescent="0.25">
      <c r="A1099">
        <v>494723</v>
      </c>
      <c r="B1099" t="s">
        <v>606</v>
      </c>
    </row>
    <row r="1100" spans="1:2" x14ac:dyDescent="0.25">
      <c r="A1100">
        <v>494724</v>
      </c>
      <c r="B1100" t="s">
        <v>607</v>
      </c>
    </row>
    <row r="1101" spans="1:2" x14ac:dyDescent="0.25">
      <c r="A1101">
        <v>494725</v>
      </c>
      <c r="B1101" t="s">
        <v>608</v>
      </c>
    </row>
    <row r="1102" spans="1:2" x14ac:dyDescent="0.25">
      <c r="A1102">
        <v>494726</v>
      </c>
      <c r="B1102" t="s">
        <v>611</v>
      </c>
    </row>
    <row r="1103" spans="1:2" x14ac:dyDescent="0.25">
      <c r="A1103">
        <v>494727</v>
      </c>
      <c r="B1103" t="s">
        <v>612</v>
      </c>
    </row>
    <row r="1104" spans="1:2" x14ac:dyDescent="0.25">
      <c r="A1104">
        <v>494728</v>
      </c>
      <c r="B1104" t="s">
        <v>628</v>
      </c>
    </row>
    <row r="1105" spans="1:2" x14ac:dyDescent="0.25">
      <c r="A1105">
        <v>494729</v>
      </c>
      <c r="B1105" t="s">
        <v>728</v>
      </c>
    </row>
    <row r="1106" spans="1:2" x14ac:dyDescent="0.25">
      <c r="A1106">
        <v>494800</v>
      </c>
      <c r="B1106" t="s">
        <v>729</v>
      </c>
    </row>
    <row r="1107" spans="1:2" x14ac:dyDescent="0.25">
      <c r="A1107">
        <v>494810</v>
      </c>
      <c r="B1107" t="s">
        <v>730</v>
      </c>
    </row>
    <row r="1108" spans="1:2" x14ac:dyDescent="0.25">
      <c r="A1108">
        <v>494811</v>
      </c>
      <c r="B1108" t="s">
        <v>634</v>
      </c>
    </row>
    <row r="1109" spans="1:2" x14ac:dyDescent="0.25">
      <c r="A1109">
        <v>494819</v>
      </c>
      <c r="B1109" t="s">
        <v>641</v>
      </c>
    </row>
    <row r="1110" spans="1:2" x14ac:dyDescent="0.25">
      <c r="A1110">
        <v>494820</v>
      </c>
      <c r="B1110" t="s">
        <v>731</v>
      </c>
    </row>
    <row r="1111" spans="1:2" x14ac:dyDescent="0.25">
      <c r="A1111">
        <v>494821</v>
      </c>
      <c r="B1111" t="s">
        <v>654</v>
      </c>
    </row>
    <row r="1112" spans="1:2" x14ac:dyDescent="0.25">
      <c r="A1112">
        <v>494822</v>
      </c>
      <c r="B1112" t="s">
        <v>667</v>
      </c>
    </row>
    <row r="1113" spans="1:2" x14ac:dyDescent="0.25">
      <c r="A1113">
        <v>494823</v>
      </c>
      <c r="B1113" t="s">
        <v>673</v>
      </c>
    </row>
    <row r="1114" spans="1:2" x14ac:dyDescent="0.25">
      <c r="A1114">
        <v>494830</v>
      </c>
      <c r="B1114" t="s">
        <v>679</v>
      </c>
    </row>
    <row r="1115" spans="1:2" x14ac:dyDescent="0.25">
      <c r="A1115">
        <v>494831</v>
      </c>
      <c r="B1115" t="s">
        <v>679</v>
      </c>
    </row>
    <row r="1116" spans="1:2" x14ac:dyDescent="0.25">
      <c r="A1116">
        <v>494840</v>
      </c>
      <c r="B1116" t="s">
        <v>732</v>
      </c>
    </row>
    <row r="1117" spans="1:2" x14ac:dyDescent="0.25">
      <c r="A1117">
        <v>494841</v>
      </c>
      <c r="B1117" t="s">
        <v>681</v>
      </c>
    </row>
    <row r="1118" spans="1:2" x14ac:dyDescent="0.25">
      <c r="A1118">
        <v>494842</v>
      </c>
      <c r="B1118" t="s">
        <v>682</v>
      </c>
    </row>
    <row r="1119" spans="1:2" x14ac:dyDescent="0.25">
      <c r="A1119">
        <v>494850</v>
      </c>
      <c r="B1119" t="s">
        <v>684</v>
      </c>
    </row>
    <row r="1120" spans="1:2" x14ac:dyDescent="0.25">
      <c r="A1120">
        <v>494851</v>
      </c>
      <c r="B1120" t="s">
        <v>684</v>
      </c>
    </row>
    <row r="1121" spans="1:2" x14ac:dyDescent="0.25">
      <c r="A1121">
        <v>495000</v>
      </c>
      <c r="B1121" t="s">
        <v>733</v>
      </c>
    </row>
    <row r="1122" spans="1:2" x14ac:dyDescent="0.25">
      <c r="A1122">
        <v>495100</v>
      </c>
      <c r="B1122" t="s">
        <v>734</v>
      </c>
    </row>
    <row r="1123" spans="1:2" x14ac:dyDescent="0.25">
      <c r="A1123">
        <v>495110</v>
      </c>
      <c r="B1123" t="s">
        <v>735</v>
      </c>
    </row>
    <row r="1124" spans="1:2" x14ac:dyDescent="0.25">
      <c r="A1124">
        <v>495111</v>
      </c>
      <c r="B1124" t="s">
        <v>736</v>
      </c>
    </row>
    <row r="1125" spans="1:2" x14ac:dyDescent="0.25">
      <c r="A1125">
        <v>495112</v>
      </c>
      <c r="B1125" t="s">
        <v>737</v>
      </c>
    </row>
    <row r="1126" spans="1:2" x14ac:dyDescent="0.25">
      <c r="A1126">
        <v>495113</v>
      </c>
      <c r="B1126" t="s">
        <v>738</v>
      </c>
    </row>
    <row r="1127" spans="1:2" x14ac:dyDescent="0.25">
      <c r="A1127">
        <v>495114</v>
      </c>
      <c r="B1127" t="s">
        <v>739</v>
      </c>
    </row>
    <row r="1128" spans="1:2" x14ac:dyDescent="0.25">
      <c r="A1128">
        <v>495120</v>
      </c>
      <c r="B1128" t="s">
        <v>740</v>
      </c>
    </row>
    <row r="1129" spans="1:2" x14ac:dyDescent="0.25">
      <c r="A1129">
        <v>495121</v>
      </c>
      <c r="B1129" t="s">
        <v>741</v>
      </c>
    </row>
    <row r="1130" spans="1:2" x14ac:dyDescent="0.25">
      <c r="A1130">
        <v>495122</v>
      </c>
      <c r="B1130" t="s">
        <v>742</v>
      </c>
    </row>
    <row r="1131" spans="1:2" x14ac:dyDescent="0.25">
      <c r="A1131">
        <v>495123</v>
      </c>
      <c r="B1131" t="s">
        <v>743</v>
      </c>
    </row>
    <row r="1132" spans="1:2" x14ac:dyDescent="0.25">
      <c r="A1132">
        <v>495124</v>
      </c>
      <c r="B1132" t="s">
        <v>744</v>
      </c>
    </row>
    <row r="1133" spans="1:2" x14ac:dyDescent="0.25">
      <c r="A1133">
        <v>495125</v>
      </c>
      <c r="B1133" t="s">
        <v>745</v>
      </c>
    </row>
    <row r="1134" spans="1:2" x14ac:dyDescent="0.25">
      <c r="A1134">
        <v>495126</v>
      </c>
      <c r="B1134" t="s">
        <v>746</v>
      </c>
    </row>
    <row r="1135" spans="1:2" x14ac:dyDescent="0.25">
      <c r="A1135">
        <v>495127</v>
      </c>
      <c r="B1135" t="s">
        <v>747</v>
      </c>
    </row>
    <row r="1136" spans="1:2" x14ac:dyDescent="0.25">
      <c r="A1136">
        <v>495128</v>
      </c>
      <c r="B1136" t="s">
        <v>748</v>
      </c>
    </row>
    <row r="1137" spans="1:2" x14ac:dyDescent="0.25">
      <c r="A1137">
        <v>495129</v>
      </c>
      <c r="B1137" t="s">
        <v>749</v>
      </c>
    </row>
    <row r="1138" spans="1:2" x14ac:dyDescent="0.25">
      <c r="A1138">
        <v>495130</v>
      </c>
      <c r="B1138" t="s">
        <v>750</v>
      </c>
    </row>
    <row r="1139" spans="1:2" x14ac:dyDescent="0.25">
      <c r="A1139">
        <v>495131</v>
      </c>
      <c r="B1139" t="s">
        <v>750</v>
      </c>
    </row>
    <row r="1140" spans="1:2" x14ac:dyDescent="0.25">
      <c r="A1140">
        <v>495140</v>
      </c>
      <c r="B1140" t="s">
        <v>751</v>
      </c>
    </row>
    <row r="1141" spans="1:2" x14ac:dyDescent="0.25">
      <c r="A1141">
        <v>495141</v>
      </c>
      <c r="B1141" t="s">
        <v>751</v>
      </c>
    </row>
    <row r="1142" spans="1:2" x14ac:dyDescent="0.25">
      <c r="A1142">
        <v>495150</v>
      </c>
      <c r="B1142" t="s">
        <v>752</v>
      </c>
    </row>
    <row r="1143" spans="1:2" x14ac:dyDescent="0.25">
      <c r="A1143">
        <v>495151</v>
      </c>
      <c r="B1143" t="s">
        <v>752</v>
      </c>
    </row>
    <row r="1144" spans="1:2" x14ac:dyDescent="0.25">
      <c r="A1144">
        <v>495200</v>
      </c>
      <c r="B1144" t="s">
        <v>753</v>
      </c>
    </row>
    <row r="1145" spans="1:2" x14ac:dyDescent="0.25">
      <c r="A1145">
        <v>495210</v>
      </c>
      <c r="B1145" t="s">
        <v>754</v>
      </c>
    </row>
    <row r="1146" spans="1:2" x14ac:dyDescent="0.25">
      <c r="A1146">
        <v>495211</v>
      </c>
      <c r="B1146" t="s">
        <v>754</v>
      </c>
    </row>
    <row r="1147" spans="1:2" x14ac:dyDescent="0.25">
      <c r="A1147">
        <v>495220</v>
      </c>
      <c r="B1147" t="s">
        <v>755</v>
      </c>
    </row>
    <row r="1148" spans="1:2" x14ac:dyDescent="0.25">
      <c r="A1148">
        <v>495221</v>
      </c>
      <c r="B1148" t="s">
        <v>756</v>
      </c>
    </row>
    <row r="1149" spans="1:2" x14ac:dyDescent="0.25">
      <c r="A1149">
        <v>495222</v>
      </c>
      <c r="B1149" t="s">
        <v>757</v>
      </c>
    </row>
    <row r="1150" spans="1:2" x14ac:dyDescent="0.25">
      <c r="A1150">
        <v>495223</v>
      </c>
      <c r="B1150" t="s">
        <v>758</v>
      </c>
    </row>
    <row r="1151" spans="1:2" x14ac:dyDescent="0.25">
      <c r="A1151">
        <v>495230</v>
      </c>
      <c r="B1151" t="s">
        <v>759</v>
      </c>
    </row>
    <row r="1152" spans="1:2" x14ac:dyDescent="0.25">
      <c r="A1152">
        <v>495231</v>
      </c>
      <c r="B1152" t="s">
        <v>759</v>
      </c>
    </row>
    <row r="1153" spans="1:2" x14ac:dyDescent="0.25">
      <c r="A1153">
        <v>495300</v>
      </c>
      <c r="B1153" t="s">
        <v>760</v>
      </c>
    </row>
    <row r="1154" spans="1:2" x14ac:dyDescent="0.25">
      <c r="A1154">
        <v>495310</v>
      </c>
      <c r="B1154" t="s">
        <v>760</v>
      </c>
    </row>
    <row r="1155" spans="1:2" x14ac:dyDescent="0.25">
      <c r="A1155">
        <v>495311</v>
      </c>
      <c r="B1155" t="s">
        <v>760</v>
      </c>
    </row>
    <row r="1156" spans="1:2" x14ac:dyDescent="0.25">
      <c r="A1156">
        <v>495400</v>
      </c>
      <c r="B1156" t="s">
        <v>761</v>
      </c>
    </row>
    <row r="1157" spans="1:2" x14ac:dyDescent="0.25">
      <c r="A1157">
        <v>495410</v>
      </c>
      <c r="B1157" t="s">
        <v>762</v>
      </c>
    </row>
    <row r="1158" spans="1:2" x14ac:dyDescent="0.25">
      <c r="A1158">
        <v>495411</v>
      </c>
      <c r="B1158" t="s">
        <v>762</v>
      </c>
    </row>
    <row r="1159" spans="1:2" x14ac:dyDescent="0.25">
      <c r="A1159">
        <v>495420</v>
      </c>
      <c r="B1159" t="s">
        <v>763</v>
      </c>
    </row>
    <row r="1160" spans="1:2" x14ac:dyDescent="0.25">
      <c r="A1160">
        <v>495421</v>
      </c>
      <c r="B1160" t="s">
        <v>764</v>
      </c>
    </row>
    <row r="1161" spans="1:2" x14ac:dyDescent="0.25">
      <c r="A1161">
        <v>495430</v>
      </c>
      <c r="B1161" t="s">
        <v>765</v>
      </c>
    </row>
    <row r="1162" spans="1:2" x14ac:dyDescent="0.25">
      <c r="A1162">
        <v>495431</v>
      </c>
      <c r="B1162" t="s">
        <v>766</v>
      </c>
    </row>
    <row r="1163" spans="1:2" x14ac:dyDescent="0.25">
      <c r="A1163">
        <v>495432</v>
      </c>
      <c r="B1163" t="s">
        <v>767</v>
      </c>
    </row>
    <row r="1164" spans="1:2" x14ac:dyDescent="0.25">
      <c r="A1164">
        <v>496000</v>
      </c>
      <c r="B1164" t="s">
        <v>768</v>
      </c>
    </row>
    <row r="1165" spans="1:2" x14ac:dyDescent="0.25">
      <c r="A1165">
        <v>496100</v>
      </c>
      <c r="B1165" t="s">
        <v>769</v>
      </c>
    </row>
    <row r="1166" spans="1:2" x14ac:dyDescent="0.25">
      <c r="A1166">
        <v>496110</v>
      </c>
      <c r="B1166" t="s">
        <v>770</v>
      </c>
    </row>
    <row r="1167" spans="1:2" x14ac:dyDescent="0.25">
      <c r="A1167">
        <v>496111</v>
      </c>
      <c r="B1167" t="s">
        <v>771</v>
      </c>
    </row>
    <row r="1168" spans="1:2" x14ac:dyDescent="0.25">
      <c r="A1168">
        <v>496112</v>
      </c>
      <c r="B1168" t="s">
        <v>772</v>
      </c>
    </row>
    <row r="1169" spans="1:2" x14ac:dyDescent="0.25">
      <c r="A1169">
        <v>496113</v>
      </c>
      <c r="B1169" t="s">
        <v>773</v>
      </c>
    </row>
    <row r="1170" spans="1:2" x14ac:dyDescent="0.25">
      <c r="A1170">
        <v>496114</v>
      </c>
      <c r="B1170" t="s">
        <v>774</v>
      </c>
    </row>
    <row r="1171" spans="1:2" x14ac:dyDescent="0.25">
      <c r="A1171">
        <v>496115</v>
      </c>
      <c r="B1171" t="s">
        <v>775</v>
      </c>
    </row>
    <row r="1172" spans="1:2" x14ac:dyDescent="0.25">
      <c r="A1172">
        <v>496116</v>
      </c>
      <c r="B1172" t="s">
        <v>776</v>
      </c>
    </row>
    <row r="1173" spans="1:2" x14ac:dyDescent="0.25">
      <c r="A1173">
        <v>496117</v>
      </c>
      <c r="B1173" t="s">
        <v>777</v>
      </c>
    </row>
    <row r="1174" spans="1:2" x14ac:dyDescent="0.25">
      <c r="A1174">
        <v>496118</v>
      </c>
      <c r="B1174" t="s">
        <v>778</v>
      </c>
    </row>
    <row r="1175" spans="1:2" x14ac:dyDescent="0.25">
      <c r="A1175">
        <v>496119</v>
      </c>
      <c r="B1175" t="s">
        <v>779</v>
      </c>
    </row>
    <row r="1176" spans="1:2" x14ac:dyDescent="0.25">
      <c r="A1176">
        <v>496120</v>
      </c>
      <c r="B1176" t="s">
        <v>780</v>
      </c>
    </row>
    <row r="1177" spans="1:2" x14ac:dyDescent="0.25">
      <c r="A1177">
        <v>496121</v>
      </c>
      <c r="B1177" t="s">
        <v>781</v>
      </c>
    </row>
    <row r="1178" spans="1:2" x14ac:dyDescent="0.25">
      <c r="A1178">
        <v>496122</v>
      </c>
      <c r="B1178" t="s">
        <v>782</v>
      </c>
    </row>
    <row r="1179" spans="1:2" x14ac:dyDescent="0.25">
      <c r="A1179">
        <v>496123</v>
      </c>
      <c r="B1179" t="s">
        <v>783</v>
      </c>
    </row>
    <row r="1180" spans="1:2" x14ac:dyDescent="0.25">
      <c r="A1180">
        <v>496124</v>
      </c>
      <c r="B1180" t="s">
        <v>784</v>
      </c>
    </row>
    <row r="1181" spans="1:2" x14ac:dyDescent="0.25">
      <c r="A1181">
        <v>496125</v>
      </c>
      <c r="B1181" t="s">
        <v>785</v>
      </c>
    </row>
    <row r="1182" spans="1:2" x14ac:dyDescent="0.25">
      <c r="A1182">
        <v>496126</v>
      </c>
      <c r="B1182" t="s">
        <v>786</v>
      </c>
    </row>
    <row r="1183" spans="1:2" x14ac:dyDescent="0.25">
      <c r="A1183">
        <v>496129</v>
      </c>
      <c r="B1183" t="s">
        <v>787</v>
      </c>
    </row>
    <row r="1184" spans="1:2" x14ac:dyDescent="0.25">
      <c r="A1184">
        <v>496130</v>
      </c>
      <c r="B1184" t="s">
        <v>788</v>
      </c>
    </row>
    <row r="1185" spans="1:2" x14ac:dyDescent="0.25">
      <c r="A1185">
        <v>496131</v>
      </c>
      <c r="B1185" t="s">
        <v>788</v>
      </c>
    </row>
    <row r="1186" spans="1:2" x14ac:dyDescent="0.25">
      <c r="A1186">
        <v>496140</v>
      </c>
      <c r="B1186" t="s">
        <v>789</v>
      </c>
    </row>
    <row r="1187" spans="1:2" x14ac:dyDescent="0.25">
      <c r="A1187">
        <v>496141</v>
      </c>
      <c r="B1187" t="s">
        <v>789</v>
      </c>
    </row>
    <row r="1188" spans="1:2" x14ac:dyDescent="0.25">
      <c r="A1188">
        <v>496200</v>
      </c>
      <c r="B1188" t="s">
        <v>790</v>
      </c>
    </row>
    <row r="1189" spans="1:2" x14ac:dyDescent="0.25">
      <c r="A1189">
        <v>496210</v>
      </c>
      <c r="B1189" t="s">
        <v>791</v>
      </c>
    </row>
    <row r="1190" spans="1:2" x14ac:dyDescent="0.25">
      <c r="A1190">
        <v>496211</v>
      </c>
      <c r="B1190" t="s">
        <v>792</v>
      </c>
    </row>
    <row r="1191" spans="1:2" x14ac:dyDescent="0.25">
      <c r="A1191">
        <v>496212</v>
      </c>
      <c r="B1191" t="s">
        <v>793</v>
      </c>
    </row>
    <row r="1192" spans="1:2" x14ac:dyDescent="0.25">
      <c r="A1192">
        <v>496213</v>
      </c>
      <c r="B1192" t="s">
        <v>794</v>
      </c>
    </row>
    <row r="1193" spans="1:2" x14ac:dyDescent="0.25">
      <c r="A1193">
        <v>496214</v>
      </c>
      <c r="B1193" t="s">
        <v>795</v>
      </c>
    </row>
    <row r="1194" spans="1:2" x14ac:dyDescent="0.25">
      <c r="A1194">
        <v>496215</v>
      </c>
      <c r="B1194" t="s">
        <v>796</v>
      </c>
    </row>
    <row r="1195" spans="1:2" x14ac:dyDescent="0.25">
      <c r="A1195">
        <v>496216</v>
      </c>
      <c r="B1195" t="s">
        <v>797</v>
      </c>
    </row>
    <row r="1196" spans="1:2" x14ac:dyDescent="0.25">
      <c r="A1196">
        <v>496217</v>
      </c>
      <c r="B1196" t="s">
        <v>798</v>
      </c>
    </row>
    <row r="1197" spans="1:2" x14ac:dyDescent="0.25">
      <c r="A1197">
        <v>496218</v>
      </c>
      <c r="B1197" t="s">
        <v>799</v>
      </c>
    </row>
    <row r="1198" spans="1:2" x14ac:dyDescent="0.25">
      <c r="A1198">
        <v>496219</v>
      </c>
      <c r="B1198" t="s">
        <v>800</v>
      </c>
    </row>
    <row r="1199" spans="1:2" x14ac:dyDescent="0.25">
      <c r="A1199">
        <v>496220</v>
      </c>
      <c r="B1199" t="s">
        <v>801</v>
      </c>
    </row>
    <row r="1200" spans="1:2" x14ac:dyDescent="0.25">
      <c r="A1200">
        <v>496221</v>
      </c>
      <c r="B1200" t="s">
        <v>802</v>
      </c>
    </row>
    <row r="1201" spans="1:2" x14ac:dyDescent="0.25">
      <c r="A1201">
        <v>496222</v>
      </c>
      <c r="B1201" t="s">
        <v>803</v>
      </c>
    </row>
    <row r="1202" spans="1:2" x14ac:dyDescent="0.25">
      <c r="A1202">
        <v>496223</v>
      </c>
      <c r="B1202" t="s">
        <v>804</v>
      </c>
    </row>
    <row r="1203" spans="1:2" x14ac:dyDescent="0.25">
      <c r="A1203">
        <v>496224</v>
      </c>
      <c r="B1203" t="s">
        <v>805</v>
      </c>
    </row>
    <row r="1204" spans="1:2" x14ac:dyDescent="0.25">
      <c r="A1204">
        <v>496225</v>
      </c>
      <c r="B1204" t="s">
        <v>806</v>
      </c>
    </row>
    <row r="1205" spans="1:2" x14ac:dyDescent="0.25">
      <c r="A1205">
        <v>496226</v>
      </c>
      <c r="B1205" t="s">
        <v>807</v>
      </c>
    </row>
    <row r="1206" spans="1:2" x14ac:dyDescent="0.25">
      <c r="A1206">
        <v>496227</v>
      </c>
      <c r="B1206" t="s">
        <v>808</v>
      </c>
    </row>
    <row r="1207" spans="1:2" x14ac:dyDescent="0.25">
      <c r="A1207">
        <v>496228</v>
      </c>
      <c r="B1207" t="s">
        <v>809</v>
      </c>
    </row>
    <row r="1208" spans="1:2" x14ac:dyDescent="0.25">
      <c r="A1208">
        <v>499000</v>
      </c>
      <c r="B1208" t="s">
        <v>810</v>
      </c>
    </row>
    <row r="1209" spans="1:2" x14ac:dyDescent="0.25">
      <c r="A1209">
        <v>499100</v>
      </c>
      <c r="B1209" t="s">
        <v>811</v>
      </c>
    </row>
    <row r="1210" spans="1:2" x14ac:dyDescent="0.25">
      <c r="A1210">
        <v>499110</v>
      </c>
      <c r="B1210" t="s">
        <v>812</v>
      </c>
    </row>
    <row r="1211" spans="1:2" x14ac:dyDescent="0.25">
      <c r="A1211">
        <v>499111</v>
      </c>
      <c r="B1211" t="s">
        <v>812</v>
      </c>
    </row>
    <row r="1212" spans="1:2" x14ac:dyDescent="0.25">
      <c r="A1212">
        <v>499120</v>
      </c>
      <c r="B1212" t="s">
        <v>813</v>
      </c>
    </row>
    <row r="1213" spans="1:2" x14ac:dyDescent="0.25">
      <c r="A1213">
        <v>499121</v>
      </c>
      <c r="B1213" t="s">
        <v>813</v>
      </c>
    </row>
    <row r="1214" spans="1:2" x14ac:dyDescent="0.25">
      <c r="A1214">
        <v>500000</v>
      </c>
      <c r="B1214" t="s">
        <v>733</v>
      </c>
    </row>
    <row r="1215" spans="1:2" x14ac:dyDescent="0.25">
      <c r="A1215">
        <v>510000</v>
      </c>
      <c r="B1215" t="s">
        <v>814</v>
      </c>
    </row>
    <row r="1216" spans="1:2" x14ac:dyDescent="0.25">
      <c r="A1216">
        <v>511000</v>
      </c>
      <c r="B1216" t="s">
        <v>815</v>
      </c>
    </row>
    <row r="1217" spans="1:2" x14ac:dyDescent="0.25">
      <c r="A1217">
        <v>511100</v>
      </c>
      <c r="B1217" t="s">
        <v>736</v>
      </c>
    </row>
    <row r="1218" spans="1:2" x14ac:dyDescent="0.25">
      <c r="A1218">
        <v>511110</v>
      </c>
      <c r="B1218" t="s">
        <v>816</v>
      </c>
    </row>
    <row r="1219" spans="1:2" x14ac:dyDescent="0.25">
      <c r="A1219">
        <v>511111</v>
      </c>
      <c r="B1219" t="s">
        <v>817</v>
      </c>
    </row>
    <row r="1220" spans="1:2" x14ac:dyDescent="0.25">
      <c r="A1220">
        <v>511112</v>
      </c>
      <c r="B1220" t="s">
        <v>818</v>
      </c>
    </row>
    <row r="1221" spans="1:2" x14ac:dyDescent="0.25">
      <c r="A1221">
        <v>511113</v>
      </c>
      <c r="B1221" t="s">
        <v>819</v>
      </c>
    </row>
    <row r="1222" spans="1:2" x14ac:dyDescent="0.25">
      <c r="A1222">
        <v>511118</v>
      </c>
      <c r="B1222" t="s">
        <v>820</v>
      </c>
    </row>
    <row r="1223" spans="1:2" x14ac:dyDescent="0.25">
      <c r="A1223">
        <v>511119</v>
      </c>
      <c r="B1223" t="s">
        <v>821</v>
      </c>
    </row>
    <row r="1224" spans="1:2" x14ac:dyDescent="0.25">
      <c r="A1224">
        <v>511120</v>
      </c>
      <c r="B1224" t="s">
        <v>822</v>
      </c>
    </row>
    <row r="1225" spans="1:2" x14ac:dyDescent="0.25">
      <c r="A1225">
        <v>511121</v>
      </c>
      <c r="B1225" t="s">
        <v>823</v>
      </c>
    </row>
    <row r="1226" spans="1:2" x14ac:dyDescent="0.25">
      <c r="A1226">
        <v>511122</v>
      </c>
      <c r="B1226" t="s">
        <v>824</v>
      </c>
    </row>
    <row r="1227" spans="1:2" x14ac:dyDescent="0.25">
      <c r="A1227">
        <v>511123</v>
      </c>
      <c r="B1227" t="s">
        <v>825</v>
      </c>
    </row>
    <row r="1228" spans="1:2" x14ac:dyDescent="0.25">
      <c r="A1228">
        <v>511124</v>
      </c>
      <c r="B1228" t="s">
        <v>826</v>
      </c>
    </row>
    <row r="1229" spans="1:2" x14ac:dyDescent="0.25">
      <c r="A1229">
        <v>511125</v>
      </c>
      <c r="B1229" t="s">
        <v>827</v>
      </c>
    </row>
    <row r="1230" spans="1:2" x14ac:dyDescent="0.25">
      <c r="A1230">
        <v>511126</v>
      </c>
      <c r="B1230" t="s">
        <v>828</v>
      </c>
    </row>
    <row r="1231" spans="1:2" x14ac:dyDescent="0.25">
      <c r="A1231">
        <v>511127</v>
      </c>
      <c r="B1231" t="s">
        <v>829</v>
      </c>
    </row>
    <row r="1232" spans="1:2" x14ac:dyDescent="0.25">
      <c r="A1232">
        <v>511129</v>
      </c>
      <c r="B1232" t="s">
        <v>830</v>
      </c>
    </row>
    <row r="1233" spans="1:2" x14ac:dyDescent="0.25">
      <c r="A1233">
        <v>511190</v>
      </c>
      <c r="B1233" t="s">
        <v>831</v>
      </c>
    </row>
    <row r="1234" spans="1:2" x14ac:dyDescent="0.25">
      <c r="A1234">
        <v>511191</v>
      </c>
      <c r="B1234" t="s">
        <v>832</v>
      </c>
    </row>
    <row r="1235" spans="1:2" x14ac:dyDescent="0.25">
      <c r="A1235">
        <v>511192</v>
      </c>
      <c r="B1235" t="s">
        <v>833</v>
      </c>
    </row>
    <row r="1236" spans="1:2" x14ac:dyDescent="0.25">
      <c r="A1236">
        <v>511193</v>
      </c>
      <c r="B1236" t="s">
        <v>834</v>
      </c>
    </row>
    <row r="1237" spans="1:2" x14ac:dyDescent="0.25">
      <c r="A1237">
        <v>511199</v>
      </c>
      <c r="B1237" t="s">
        <v>835</v>
      </c>
    </row>
    <row r="1238" spans="1:2" x14ac:dyDescent="0.25">
      <c r="A1238">
        <v>511200</v>
      </c>
      <c r="B1238" t="s">
        <v>737</v>
      </c>
    </row>
    <row r="1239" spans="1:2" x14ac:dyDescent="0.25">
      <c r="A1239">
        <v>511210</v>
      </c>
      <c r="B1239" t="s">
        <v>836</v>
      </c>
    </row>
    <row r="1240" spans="1:2" x14ac:dyDescent="0.25">
      <c r="A1240">
        <v>511211</v>
      </c>
      <c r="B1240" t="s">
        <v>837</v>
      </c>
    </row>
    <row r="1241" spans="1:2" x14ac:dyDescent="0.25">
      <c r="A1241">
        <v>511212</v>
      </c>
      <c r="B1241" t="s">
        <v>838</v>
      </c>
    </row>
    <row r="1242" spans="1:2" x14ac:dyDescent="0.25">
      <c r="A1242">
        <v>511213</v>
      </c>
      <c r="B1242" t="s">
        <v>839</v>
      </c>
    </row>
    <row r="1243" spans="1:2" x14ac:dyDescent="0.25">
      <c r="A1243">
        <v>511219</v>
      </c>
      <c r="B1243" t="s">
        <v>840</v>
      </c>
    </row>
    <row r="1244" spans="1:2" x14ac:dyDescent="0.25">
      <c r="A1244">
        <v>511220</v>
      </c>
      <c r="B1244" t="s">
        <v>841</v>
      </c>
    </row>
    <row r="1245" spans="1:2" x14ac:dyDescent="0.25">
      <c r="A1245">
        <v>511221</v>
      </c>
      <c r="B1245" t="s">
        <v>842</v>
      </c>
    </row>
    <row r="1246" spans="1:2" x14ac:dyDescent="0.25">
      <c r="A1246">
        <v>511222</v>
      </c>
      <c r="B1246" t="s">
        <v>843</v>
      </c>
    </row>
    <row r="1247" spans="1:2" x14ac:dyDescent="0.25">
      <c r="A1247">
        <v>511223</v>
      </c>
      <c r="B1247" t="s">
        <v>844</v>
      </c>
    </row>
    <row r="1248" spans="1:2" x14ac:dyDescent="0.25">
      <c r="A1248">
        <v>511224</v>
      </c>
      <c r="B1248" t="s">
        <v>845</v>
      </c>
    </row>
    <row r="1249" spans="1:2" x14ac:dyDescent="0.25">
      <c r="A1249">
        <v>511225</v>
      </c>
      <c r="B1249" t="s">
        <v>846</v>
      </c>
    </row>
    <row r="1250" spans="1:2" x14ac:dyDescent="0.25">
      <c r="A1250">
        <v>511226</v>
      </c>
      <c r="B1250" t="s">
        <v>847</v>
      </c>
    </row>
    <row r="1251" spans="1:2" x14ac:dyDescent="0.25">
      <c r="A1251">
        <v>511227</v>
      </c>
      <c r="B1251" t="s">
        <v>848</v>
      </c>
    </row>
    <row r="1252" spans="1:2" x14ac:dyDescent="0.25">
      <c r="A1252">
        <v>511228</v>
      </c>
      <c r="B1252" t="s">
        <v>849</v>
      </c>
    </row>
    <row r="1253" spans="1:2" x14ac:dyDescent="0.25">
      <c r="A1253">
        <v>511230</v>
      </c>
      <c r="B1253" t="s">
        <v>850</v>
      </c>
    </row>
    <row r="1254" spans="1:2" x14ac:dyDescent="0.25">
      <c r="A1254">
        <v>511231</v>
      </c>
      <c r="B1254" t="s">
        <v>851</v>
      </c>
    </row>
    <row r="1255" spans="1:2" x14ac:dyDescent="0.25">
      <c r="A1255">
        <v>511232</v>
      </c>
      <c r="B1255" t="s">
        <v>852</v>
      </c>
    </row>
    <row r="1256" spans="1:2" x14ac:dyDescent="0.25">
      <c r="A1256">
        <v>511233</v>
      </c>
      <c r="B1256" t="s">
        <v>853</v>
      </c>
    </row>
    <row r="1257" spans="1:2" x14ac:dyDescent="0.25">
      <c r="A1257">
        <v>511240</v>
      </c>
      <c r="B1257" t="s">
        <v>854</v>
      </c>
    </row>
    <row r="1258" spans="1:2" x14ac:dyDescent="0.25">
      <c r="A1258">
        <v>511241</v>
      </c>
      <c r="B1258" t="s">
        <v>855</v>
      </c>
    </row>
    <row r="1259" spans="1:2" x14ac:dyDescent="0.25">
      <c r="A1259">
        <v>511242</v>
      </c>
      <c r="B1259" t="s">
        <v>856</v>
      </c>
    </row>
    <row r="1260" spans="1:2" x14ac:dyDescent="0.25">
      <c r="A1260">
        <v>511243</v>
      </c>
      <c r="B1260" t="s">
        <v>857</v>
      </c>
    </row>
    <row r="1261" spans="1:2" x14ac:dyDescent="0.25">
      <c r="A1261">
        <v>511244</v>
      </c>
      <c r="B1261" t="s">
        <v>858</v>
      </c>
    </row>
    <row r="1262" spans="1:2" x14ac:dyDescent="0.25">
      <c r="A1262">
        <v>511290</v>
      </c>
      <c r="B1262" t="s">
        <v>859</v>
      </c>
    </row>
    <row r="1263" spans="1:2" x14ac:dyDescent="0.25">
      <c r="A1263">
        <v>511291</v>
      </c>
      <c r="B1263" t="s">
        <v>860</v>
      </c>
    </row>
    <row r="1264" spans="1:2" x14ac:dyDescent="0.25">
      <c r="A1264">
        <v>511292</v>
      </c>
      <c r="B1264" t="s">
        <v>861</v>
      </c>
    </row>
    <row r="1265" spans="1:2" x14ac:dyDescent="0.25">
      <c r="A1265">
        <v>511293</v>
      </c>
      <c r="B1265" t="s">
        <v>862</v>
      </c>
    </row>
    <row r="1266" spans="1:2" x14ac:dyDescent="0.25">
      <c r="A1266">
        <v>511294</v>
      </c>
      <c r="B1266" t="s">
        <v>863</v>
      </c>
    </row>
    <row r="1267" spans="1:2" x14ac:dyDescent="0.25">
      <c r="A1267">
        <v>511295</v>
      </c>
      <c r="B1267" t="s">
        <v>864</v>
      </c>
    </row>
    <row r="1268" spans="1:2" x14ac:dyDescent="0.25">
      <c r="A1268">
        <v>511300</v>
      </c>
      <c r="B1268" t="s">
        <v>738</v>
      </c>
    </row>
    <row r="1269" spans="1:2" x14ac:dyDescent="0.25">
      <c r="A1269">
        <v>511310</v>
      </c>
      <c r="B1269" t="s">
        <v>865</v>
      </c>
    </row>
    <row r="1270" spans="1:2" x14ac:dyDescent="0.25">
      <c r="A1270">
        <v>511311</v>
      </c>
      <c r="B1270" t="s">
        <v>866</v>
      </c>
    </row>
    <row r="1271" spans="1:2" x14ac:dyDescent="0.25">
      <c r="A1271">
        <v>511312</v>
      </c>
      <c r="B1271" t="s">
        <v>867</v>
      </c>
    </row>
    <row r="1272" spans="1:2" x14ac:dyDescent="0.25">
      <c r="A1272">
        <v>511313</v>
      </c>
      <c r="B1272" t="s">
        <v>868</v>
      </c>
    </row>
    <row r="1273" spans="1:2" x14ac:dyDescent="0.25">
      <c r="A1273">
        <v>511319</v>
      </c>
      <c r="B1273" t="s">
        <v>869</v>
      </c>
    </row>
    <row r="1274" spans="1:2" x14ac:dyDescent="0.25">
      <c r="A1274">
        <v>511320</v>
      </c>
      <c r="B1274" t="s">
        <v>870</v>
      </c>
    </row>
    <row r="1275" spans="1:2" x14ac:dyDescent="0.25">
      <c r="A1275">
        <v>511321</v>
      </c>
      <c r="B1275" t="s">
        <v>870</v>
      </c>
    </row>
    <row r="1276" spans="1:2" x14ac:dyDescent="0.25">
      <c r="A1276">
        <v>511322</v>
      </c>
      <c r="B1276" t="s">
        <v>871</v>
      </c>
    </row>
    <row r="1277" spans="1:2" x14ac:dyDescent="0.25">
      <c r="A1277">
        <v>511323</v>
      </c>
      <c r="B1277" t="s">
        <v>872</v>
      </c>
    </row>
    <row r="1278" spans="1:2" x14ac:dyDescent="0.25">
      <c r="A1278">
        <v>511324</v>
      </c>
      <c r="B1278" t="s">
        <v>873</v>
      </c>
    </row>
    <row r="1279" spans="1:2" x14ac:dyDescent="0.25">
      <c r="A1279">
        <v>511325</v>
      </c>
      <c r="B1279" t="s">
        <v>874</v>
      </c>
    </row>
    <row r="1280" spans="1:2" x14ac:dyDescent="0.25">
      <c r="A1280">
        <v>511326</v>
      </c>
      <c r="B1280" t="s">
        <v>875</v>
      </c>
    </row>
    <row r="1281" spans="1:2" x14ac:dyDescent="0.25">
      <c r="A1281">
        <v>511327</v>
      </c>
      <c r="B1281" t="s">
        <v>876</v>
      </c>
    </row>
    <row r="1282" spans="1:2" x14ac:dyDescent="0.25">
      <c r="A1282">
        <v>511328</v>
      </c>
      <c r="B1282" t="s">
        <v>877</v>
      </c>
    </row>
    <row r="1283" spans="1:2" x14ac:dyDescent="0.25">
      <c r="A1283">
        <v>511330</v>
      </c>
      <c r="B1283" t="s">
        <v>878</v>
      </c>
    </row>
    <row r="1284" spans="1:2" x14ac:dyDescent="0.25">
      <c r="A1284">
        <v>511331</v>
      </c>
      <c r="B1284" t="s">
        <v>879</v>
      </c>
    </row>
    <row r="1285" spans="1:2" x14ac:dyDescent="0.25">
      <c r="A1285">
        <v>511332</v>
      </c>
      <c r="B1285" t="s">
        <v>880</v>
      </c>
    </row>
    <row r="1286" spans="1:2" x14ac:dyDescent="0.25">
      <c r="A1286">
        <v>511333</v>
      </c>
      <c r="B1286" t="s">
        <v>881</v>
      </c>
    </row>
    <row r="1287" spans="1:2" x14ac:dyDescent="0.25">
      <c r="A1287">
        <v>511340</v>
      </c>
      <c r="B1287" t="s">
        <v>882</v>
      </c>
    </row>
    <row r="1288" spans="1:2" x14ac:dyDescent="0.25">
      <c r="A1288">
        <v>511341</v>
      </c>
      <c r="B1288" t="s">
        <v>883</v>
      </c>
    </row>
    <row r="1289" spans="1:2" x14ac:dyDescent="0.25">
      <c r="A1289">
        <v>511342</v>
      </c>
      <c r="B1289" t="s">
        <v>884</v>
      </c>
    </row>
    <row r="1290" spans="1:2" x14ac:dyDescent="0.25">
      <c r="A1290">
        <v>511343</v>
      </c>
      <c r="B1290" t="s">
        <v>885</v>
      </c>
    </row>
    <row r="1291" spans="1:2" x14ac:dyDescent="0.25">
      <c r="A1291">
        <v>511344</v>
      </c>
      <c r="B1291" t="s">
        <v>886</v>
      </c>
    </row>
    <row r="1292" spans="1:2" x14ac:dyDescent="0.25">
      <c r="A1292">
        <v>511390</v>
      </c>
      <c r="B1292" t="s">
        <v>887</v>
      </c>
    </row>
    <row r="1293" spans="1:2" x14ac:dyDescent="0.25">
      <c r="A1293">
        <v>511391</v>
      </c>
      <c r="B1293" t="s">
        <v>888</v>
      </c>
    </row>
    <row r="1294" spans="1:2" x14ac:dyDescent="0.25">
      <c r="A1294">
        <v>511392</v>
      </c>
      <c r="B1294" t="s">
        <v>889</v>
      </c>
    </row>
    <row r="1295" spans="1:2" x14ac:dyDescent="0.25">
      <c r="A1295">
        <v>511393</v>
      </c>
      <c r="B1295" t="s">
        <v>890</v>
      </c>
    </row>
    <row r="1296" spans="1:2" x14ac:dyDescent="0.25">
      <c r="A1296">
        <v>511394</v>
      </c>
      <c r="B1296" t="s">
        <v>891</v>
      </c>
    </row>
    <row r="1297" spans="1:2" x14ac:dyDescent="0.25">
      <c r="A1297">
        <v>511395</v>
      </c>
      <c r="B1297" t="s">
        <v>892</v>
      </c>
    </row>
    <row r="1298" spans="1:2" x14ac:dyDescent="0.25">
      <c r="A1298">
        <v>511400</v>
      </c>
      <c r="B1298" t="s">
        <v>739</v>
      </c>
    </row>
    <row r="1299" spans="1:2" x14ac:dyDescent="0.25">
      <c r="A1299">
        <v>511410</v>
      </c>
      <c r="B1299" t="s">
        <v>893</v>
      </c>
    </row>
    <row r="1300" spans="1:2" x14ac:dyDescent="0.25">
      <c r="A1300">
        <v>511411</v>
      </c>
      <c r="B1300" t="s">
        <v>893</v>
      </c>
    </row>
    <row r="1301" spans="1:2" x14ac:dyDescent="0.25">
      <c r="A1301">
        <v>511420</v>
      </c>
      <c r="B1301" t="s">
        <v>894</v>
      </c>
    </row>
    <row r="1302" spans="1:2" x14ac:dyDescent="0.25">
      <c r="A1302">
        <v>511421</v>
      </c>
      <c r="B1302" t="s">
        <v>894</v>
      </c>
    </row>
    <row r="1303" spans="1:2" x14ac:dyDescent="0.25">
      <c r="A1303">
        <v>511430</v>
      </c>
      <c r="B1303" t="s">
        <v>895</v>
      </c>
    </row>
    <row r="1304" spans="1:2" x14ac:dyDescent="0.25">
      <c r="A1304">
        <v>511431</v>
      </c>
      <c r="B1304" t="s">
        <v>895</v>
      </c>
    </row>
    <row r="1305" spans="1:2" x14ac:dyDescent="0.25">
      <c r="A1305">
        <v>511440</v>
      </c>
      <c r="B1305" t="s">
        <v>896</v>
      </c>
    </row>
    <row r="1306" spans="1:2" x14ac:dyDescent="0.25">
      <c r="A1306">
        <v>511441</v>
      </c>
      <c r="B1306" t="s">
        <v>896</v>
      </c>
    </row>
    <row r="1307" spans="1:2" x14ac:dyDescent="0.25">
      <c r="A1307">
        <v>511450</v>
      </c>
      <c r="B1307" t="s">
        <v>897</v>
      </c>
    </row>
    <row r="1308" spans="1:2" x14ac:dyDescent="0.25">
      <c r="A1308">
        <v>511451</v>
      </c>
      <c r="B1308" t="s">
        <v>897</v>
      </c>
    </row>
    <row r="1309" spans="1:2" x14ac:dyDescent="0.25">
      <c r="A1309">
        <v>512000</v>
      </c>
      <c r="B1309" t="s">
        <v>898</v>
      </c>
    </row>
    <row r="1310" spans="1:2" x14ac:dyDescent="0.25">
      <c r="A1310">
        <v>512100</v>
      </c>
      <c r="B1310" t="s">
        <v>741</v>
      </c>
    </row>
    <row r="1311" spans="1:2" x14ac:dyDescent="0.25">
      <c r="A1311">
        <v>512110</v>
      </c>
      <c r="B1311" t="s">
        <v>899</v>
      </c>
    </row>
    <row r="1312" spans="1:2" x14ac:dyDescent="0.25">
      <c r="A1312">
        <v>512111</v>
      </c>
      <c r="B1312" t="s">
        <v>900</v>
      </c>
    </row>
    <row r="1313" spans="1:2" x14ac:dyDescent="0.25">
      <c r="A1313">
        <v>512112</v>
      </c>
      <c r="B1313" t="s">
        <v>901</v>
      </c>
    </row>
    <row r="1314" spans="1:2" x14ac:dyDescent="0.25">
      <c r="A1314">
        <v>512113</v>
      </c>
      <c r="B1314" t="s">
        <v>902</v>
      </c>
    </row>
    <row r="1315" spans="1:2" x14ac:dyDescent="0.25">
      <c r="A1315">
        <v>512114</v>
      </c>
      <c r="B1315" t="s">
        <v>903</v>
      </c>
    </row>
    <row r="1316" spans="1:2" x14ac:dyDescent="0.25">
      <c r="A1316">
        <v>512115</v>
      </c>
      <c r="B1316" t="s">
        <v>904</v>
      </c>
    </row>
    <row r="1317" spans="1:2" x14ac:dyDescent="0.25">
      <c r="A1317">
        <v>512116</v>
      </c>
      <c r="B1317" t="s">
        <v>905</v>
      </c>
    </row>
    <row r="1318" spans="1:2" x14ac:dyDescent="0.25">
      <c r="A1318">
        <v>512117</v>
      </c>
      <c r="B1318" t="s">
        <v>906</v>
      </c>
    </row>
    <row r="1319" spans="1:2" x14ac:dyDescent="0.25">
      <c r="A1319">
        <v>512120</v>
      </c>
      <c r="B1319" t="s">
        <v>907</v>
      </c>
    </row>
    <row r="1320" spans="1:2" x14ac:dyDescent="0.25">
      <c r="A1320">
        <v>512121</v>
      </c>
      <c r="B1320" t="s">
        <v>908</v>
      </c>
    </row>
    <row r="1321" spans="1:2" x14ac:dyDescent="0.25">
      <c r="A1321">
        <v>512122</v>
      </c>
      <c r="B1321" t="s">
        <v>909</v>
      </c>
    </row>
    <row r="1322" spans="1:2" x14ac:dyDescent="0.25">
      <c r="A1322">
        <v>512130</v>
      </c>
      <c r="B1322" t="s">
        <v>910</v>
      </c>
    </row>
    <row r="1323" spans="1:2" x14ac:dyDescent="0.25">
      <c r="A1323">
        <v>512131</v>
      </c>
      <c r="B1323" t="s">
        <v>911</v>
      </c>
    </row>
    <row r="1324" spans="1:2" x14ac:dyDescent="0.25">
      <c r="A1324">
        <v>512132</v>
      </c>
      <c r="B1324" t="s">
        <v>912</v>
      </c>
    </row>
    <row r="1325" spans="1:2" x14ac:dyDescent="0.25">
      <c r="A1325">
        <v>512140</v>
      </c>
      <c r="B1325" t="s">
        <v>913</v>
      </c>
    </row>
    <row r="1326" spans="1:2" x14ac:dyDescent="0.25">
      <c r="A1326">
        <v>512141</v>
      </c>
      <c r="B1326" t="s">
        <v>913</v>
      </c>
    </row>
    <row r="1327" spans="1:2" x14ac:dyDescent="0.25">
      <c r="A1327">
        <v>512200</v>
      </c>
      <c r="B1327" t="s">
        <v>742</v>
      </c>
    </row>
    <row r="1328" spans="1:2" x14ac:dyDescent="0.25">
      <c r="A1328">
        <v>512210</v>
      </c>
      <c r="B1328" t="s">
        <v>914</v>
      </c>
    </row>
    <row r="1329" spans="1:2" x14ac:dyDescent="0.25">
      <c r="A1329">
        <v>512211</v>
      </c>
      <c r="B1329" t="s">
        <v>278</v>
      </c>
    </row>
    <row r="1330" spans="1:2" x14ac:dyDescent="0.25">
      <c r="A1330">
        <v>512212</v>
      </c>
      <c r="B1330" t="s">
        <v>284</v>
      </c>
    </row>
    <row r="1331" spans="1:2" x14ac:dyDescent="0.25">
      <c r="A1331">
        <v>512213</v>
      </c>
      <c r="B1331" t="s">
        <v>915</v>
      </c>
    </row>
    <row r="1332" spans="1:2" x14ac:dyDescent="0.25">
      <c r="A1332">
        <v>512220</v>
      </c>
      <c r="B1332" t="s">
        <v>279</v>
      </c>
    </row>
    <row r="1333" spans="1:2" x14ac:dyDescent="0.25">
      <c r="A1333">
        <v>512221</v>
      </c>
      <c r="B1333" t="s">
        <v>279</v>
      </c>
    </row>
    <row r="1334" spans="1:2" x14ac:dyDescent="0.25">
      <c r="A1334">
        <v>512222</v>
      </c>
      <c r="B1334" t="s">
        <v>916</v>
      </c>
    </row>
    <row r="1335" spans="1:2" x14ac:dyDescent="0.25">
      <c r="A1335">
        <v>512223</v>
      </c>
      <c r="B1335" t="s">
        <v>917</v>
      </c>
    </row>
    <row r="1336" spans="1:2" x14ac:dyDescent="0.25">
      <c r="A1336">
        <v>512230</v>
      </c>
      <c r="B1336" t="s">
        <v>918</v>
      </c>
    </row>
    <row r="1337" spans="1:2" x14ac:dyDescent="0.25">
      <c r="A1337">
        <v>512231</v>
      </c>
      <c r="B1337" t="s">
        <v>919</v>
      </c>
    </row>
    <row r="1338" spans="1:2" x14ac:dyDescent="0.25">
      <c r="A1338">
        <v>512232</v>
      </c>
      <c r="B1338" t="s">
        <v>110</v>
      </c>
    </row>
    <row r="1339" spans="1:2" x14ac:dyDescent="0.25">
      <c r="A1339">
        <v>512233</v>
      </c>
      <c r="B1339" t="s">
        <v>920</v>
      </c>
    </row>
    <row r="1340" spans="1:2" x14ac:dyDescent="0.25">
      <c r="A1340">
        <v>512240</v>
      </c>
      <c r="B1340" t="s">
        <v>281</v>
      </c>
    </row>
    <row r="1341" spans="1:2" x14ac:dyDescent="0.25">
      <c r="A1341">
        <v>512241</v>
      </c>
      <c r="B1341" t="s">
        <v>921</v>
      </c>
    </row>
    <row r="1342" spans="1:2" x14ac:dyDescent="0.25">
      <c r="A1342">
        <v>512242</v>
      </c>
      <c r="B1342" t="s">
        <v>922</v>
      </c>
    </row>
    <row r="1343" spans="1:2" x14ac:dyDescent="0.25">
      <c r="A1343">
        <v>512250</v>
      </c>
      <c r="B1343" t="s">
        <v>282</v>
      </c>
    </row>
    <row r="1344" spans="1:2" x14ac:dyDescent="0.25">
      <c r="A1344">
        <v>512251</v>
      </c>
      <c r="B1344" t="s">
        <v>923</v>
      </c>
    </row>
    <row r="1345" spans="1:2" x14ac:dyDescent="0.25">
      <c r="A1345">
        <v>512252</v>
      </c>
      <c r="B1345" t="s">
        <v>924</v>
      </c>
    </row>
    <row r="1346" spans="1:2" x14ac:dyDescent="0.25">
      <c r="A1346">
        <v>512260</v>
      </c>
      <c r="B1346" t="s">
        <v>925</v>
      </c>
    </row>
    <row r="1347" spans="1:2" x14ac:dyDescent="0.25">
      <c r="A1347">
        <v>512261</v>
      </c>
      <c r="B1347" t="s">
        <v>925</v>
      </c>
    </row>
    <row r="1348" spans="1:2" x14ac:dyDescent="0.25">
      <c r="A1348">
        <v>512300</v>
      </c>
      <c r="B1348" t="s">
        <v>743</v>
      </c>
    </row>
    <row r="1349" spans="1:2" x14ac:dyDescent="0.25">
      <c r="A1349">
        <v>512310</v>
      </c>
      <c r="B1349" t="s">
        <v>926</v>
      </c>
    </row>
    <row r="1350" spans="1:2" x14ac:dyDescent="0.25">
      <c r="A1350">
        <v>512311</v>
      </c>
      <c r="B1350" t="s">
        <v>926</v>
      </c>
    </row>
    <row r="1351" spans="1:2" x14ac:dyDescent="0.25">
      <c r="A1351">
        <v>512320</v>
      </c>
      <c r="B1351" t="s">
        <v>927</v>
      </c>
    </row>
    <row r="1352" spans="1:2" x14ac:dyDescent="0.25">
      <c r="A1352">
        <v>512321</v>
      </c>
      <c r="B1352" t="s">
        <v>927</v>
      </c>
    </row>
    <row r="1353" spans="1:2" x14ac:dyDescent="0.25">
      <c r="A1353">
        <v>512400</v>
      </c>
      <c r="B1353" t="s">
        <v>744</v>
      </c>
    </row>
    <row r="1354" spans="1:2" x14ac:dyDescent="0.25">
      <c r="A1354">
        <v>512410</v>
      </c>
      <c r="B1354" t="s">
        <v>744</v>
      </c>
    </row>
    <row r="1355" spans="1:2" x14ac:dyDescent="0.25">
      <c r="A1355">
        <v>512411</v>
      </c>
      <c r="B1355" t="s">
        <v>744</v>
      </c>
    </row>
    <row r="1356" spans="1:2" x14ac:dyDescent="0.25">
      <c r="A1356">
        <v>512420</v>
      </c>
      <c r="B1356" t="s">
        <v>928</v>
      </c>
    </row>
    <row r="1357" spans="1:2" x14ac:dyDescent="0.25">
      <c r="A1357">
        <v>512421</v>
      </c>
      <c r="B1357" t="s">
        <v>928</v>
      </c>
    </row>
    <row r="1358" spans="1:2" x14ac:dyDescent="0.25">
      <c r="A1358">
        <v>512500</v>
      </c>
      <c r="B1358" t="s">
        <v>745</v>
      </c>
    </row>
    <row r="1359" spans="1:2" x14ac:dyDescent="0.25">
      <c r="A1359">
        <v>512510</v>
      </c>
      <c r="B1359" t="s">
        <v>929</v>
      </c>
    </row>
    <row r="1360" spans="1:2" x14ac:dyDescent="0.25">
      <c r="A1360">
        <v>512511</v>
      </c>
      <c r="B1360" t="s">
        <v>929</v>
      </c>
    </row>
    <row r="1361" spans="1:2" x14ac:dyDescent="0.25">
      <c r="A1361">
        <v>512520</v>
      </c>
      <c r="B1361" t="s">
        <v>930</v>
      </c>
    </row>
    <row r="1362" spans="1:2" x14ac:dyDescent="0.25">
      <c r="A1362">
        <v>512521</v>
      </c>
      <c r="B1362" t="s">
        <v>930</v>
      </c>
    </row>
    <row r="1363" spans="1:2" x14ac:dyDescent="0.25">
      <c r="A1363">
        <v>512530</v>
      </c>
      <c r="B1363" t="s">
        <v>931</v>
      </c>
    </row>
    <row r="1364" spans="1:2" x14ac:dyDescent="0.25">
      <c r="A1364">
        <v>512531</v>
      </c>
      <c r="B1364" t="s">
        <v>931</v>
      </c>
    </row>
    <row r="1365" spans="1:2" x14ac:dyDescent="0.25">
      <c r="A1365">
        <v>512540</v>
      </c>
      <c r="B1365" t="s">
        <v>932</v>
      </c>
    </row>
    <row r="1366" spans="1:2" x14ac:dyDescent="0.25">
      <c r="A1366">
        <v>512541</v>
      </c>
      <c r="B1366" t="s">
        <v>932</v>
      </c>
    </row>
    <row r="1367" spans="1:2" x14ac:dyDescent="0.25">
      <c r="A1367">
        <v>512600</v>
      </c>
      <c r="B1367" t="s">
        <v>746</v>
      </c>
    </row>
    <row r="1368" spans="1:2" x14ac:dyDescent="0.25">
      <c r="A1368">
        <v>512610</v>
      </c>
      <c r="B1368" t="s">
        <v>933</v>
      </c>
    </row>
    <row r="1369" spans="1:2" x14ac:dyDescent="0.25">
      <c r="A1369">
        <v>512611</v>
      </c>
      <c r="B1369" t="s">
        <v>933</v>
      </c>
    </row>
    <row r="1370" spans="1:2" x14ac:dyDescent="0.25">
      <c r="A1370">
        <v>512620</v>
      </c>
      <c r="B1370" t="s">
        <v>934</v>
      </c>
    </row>
    <row r="1371" spans="1:2" x14ac:dyDescent="0.25">
      <c r="A1371">
        <v>512621</v>
      </c>
      <c r="B1371" t="s">
        <v>934</v>
      </c>
    </row>
    <row r="1372" spans="1:2" x14ac:dyDescent="0.25">
      <c r="A1372">
        <v>512630</v>
      </c>
      <c r="B1372" t="s">
        <v>935</v>
      </c>
    </row>
    <row r="1373" spans="1:2" x14ac:dyDescent="0.25">
      <c r="A1373">
        <v>512631</v>
      </c>
      <c r="B1373" t="s">
        <v>935</v>
      </c>
    </row>
    <row r="1374" spans="1:2" x14ac:dyDescent="0.25">
      <c r="A1374">
        <v>512640</v>
      </c>
      <c r="B1374" t="s">
        <v>936</v>
      </c>
    </row>
    <row r="1375" spans="1:2" x14ac:dyDescent="0.25">
      <c r="A1375">
        <v>512641</v>
      </c>
      <c r="B1375" t="s">
        <v>936</v>
      </c>
    </row>
    <row r="1376" spans="1:2" x14ac:dyDescent="0.25">
      <c r="A1376">
        <v>512650</v>
      </c>
      <c r="B1376" t="s">
        <v>937</v>
      </c>
    </row>
    <row r="1377" spans="1:2" x14ac:dyDescent="0.25">
      <c r="A1377">
        <v>512651</v>
      </c>
      <c r="B1377" t="s">
        <v>937</v>
      </c>
    </row>
    <row r="1378" spans="1:2" x14ac:dyDescent="0.25">
      <c r="A1378">
        <v>512700</v>
      </c>
      <c r="B1378" t="s">
        <v>747</v>
      </c>
    </row>
    <row r="1379" spans="1:2" x14ac:dyDescent="0.25">
      <c r="A1379">
        <v>512710</v>
      </c>
      <c r="B1379" t="s">
        <v>747</v>
      </c>
    </row>
    <row r="1380" spans="1:2" x14ac:dyDescent="0.25">
      <c r="A1380">
        <v>512711</v>
      </c>
      <c r="B1380" t="s">
        <v>747</v>
      </c>
    </row>
    <row r="1381" spans="1:2" x14ac:dyDescent="0.25">
      <c r="A1381">
        <v>512720</v>
      </c>
      <c r="B1381" t="s">
        <v>938</v>
      </c>
    </row>
    <row r="1382" spans="1:2" x14ac:dyDescent="0.25">
      <c r="A1382">
        <v>512721</v>
      </c>
      <c r="B1382" t="s">
        <v>938</v>
      </c>
    </row>
    <row r="1383" spans="1:2" x14ac:dyDescent="0.25">
      <c r="A1383">
        <v>512800</v>
      </c>
      <c r="B1383" t="s">
        <v>748</v>
      </c>
    </row>
    <row r="1384" spans="1:2" x14ac:dyDescent="0.25">
      <c r="A1384">
        <v>512810</v>
      </c>
      <c r="B1384" t="s">
        <v>748</v>
      </c>
    </row>
    <row r="1385" spans="1:2" x14ac:dyDescent="0.25">
      <c r="A1385">
        <v>512811</v>
      </c>
      <c r="B1385" t="s">
        <v>748</v>
      </c>
    </row>
    <row r="1386" spans="1:2" x14ac:dyDescent="0.25">
      <c r="A1386">
        <v>512820</v>
      </c>
      <c r="B1386" t="s">
        <v>939</v>
      </c>
    </row>
    <row r="1387" spans="1:2" x14ac:dyDescent="0.25">
      <c r="A1387">
        <v>512821</v>
      </c>
      <c r="B1387" t="s">
        <v>939</v>
      </c>
    </row>
    <row r="1388" spans="1:2" x14ac:dyDescent="0.25">
      <c r="A1388">
        <v>512900</v>
      </c>
      <c r="B1388" t="s">
        <v>749</v>
      </c>
    </row>
    <row r="1389" spans="1:2" x14ac:dyDescent="0.25">
      <c r="A1389">
        <v>512910</v>
      </c>
      <c r="B1389" t="s">
        <v>940</v>
      </c>
    </row>
    <row r="1390" spans="1:2" x14ac:dyDescent="0.25">
      <c r="A1390">
        <v>512911</v>
      </c>
      <c r="B1390" t="s">
        <v>940</v>
      </c>
    </row>
    <row r="1391" spans="1:2" x14ac:dyDescent="0.25">
      <c r="A1391">
        <v>512920</v>
      </c>
      <c r="B1391" t="s">
        <v>941</v>
      </c>
    </row>
    <row r="1392" spans="1:2" x14ac:dyDescent="0.25">
      <c r="A1392">
        <v>512921</v>
      </c>
      <c r="B1392" t="s">
        <v>941</v>
      </c>
    </row>
    <row r="1393" spans="1:2" x14ac:dyDescent="0.25">
      <c r="A1393">
        <v>512930</v>
      </c>
      <c r="B1393" t="s">
        <v>942</v>
      </c>
    </row>
    <row r="1394" spans="1:2" x14ac:dyDescent="0.25">
      <c r="A1394">
        <v>512931</v>
      </c>
      <c r="B1394" t="s">
        <v>943</v>
      </c>
    </row>
    <row r="1395" spans="1:2" x14ac:dyDescent="0.25">
      <c r="A1395">
        <v>512932</v>
      </c>
      <c r="B1395" t="s">
        <v>944</v>
      </c>
    </row>
    <row r="1396" spans="1:2" x14ac:dyDescent="0.25">
      <c r="A1396">
        <v>512933</v>
      </c>
      <c r="B1396" t="s">
        <v>945</v>
      </c>
    </row>
    <row r="1397" spans="1:2" x14ac:dyDescent="0.25">
      <c r="A1397">
        <v>512940</v>
      </c>
      <c r="B1397" t="s">
        <v>946</v>
      </c>
    </row>
    <row r="1398" spans="1:2" x14ac:dyDescent="0.25">
      <c r="A1398">
        <v>512941</v>
      </c>
      <c r="B1398" t="s">
        <v>946</v>
      </c>
    </row>
    <row r="1399" spans="1:2" x14ac:dyDescent="0.25">
      <c r="A1399">
        <v>512950</v>
      </c>
      <c r="B1399" t="s">
        <v>947</v>
      </c>
    </row>
    <row r="1400" spans="1:2" x14ac:dyDescent="0.25">
      <c r="A1400">
        <v>512951</v>
      </c>
      <c r="B1400" t="s">
        <v>947</v>
      </c>
    </row>
    <row r="1401" spans="1:2" x14ac:dyDescent="0.25">
      <c r="A1401">
        <v>513000</v>
      </c>
      <c r="B1401" t="s">
        <v>948</v>
      </c>
    </row>
    <row r="1402" spans="1:2" x14ac:dyDescent="0.25">
      <c r="A1402">
        <v>513100</v>
      </c>
      <c r="B1402" t="s">
        <v>750</v>
      </c>
    </row>
    <row r="1403" spans="1:2" x14ac:dyDescent="0.25">
      <c r="A1403">
        <v>513110</v>
      </c>
      <c r="B1403" t="s">
        <v>750</v>
      </c>
    </row>
    <row r="1404" spans="1:2" x14ac:dyDescent="0.25">
      <c r="A1404">
        <v>513111</v>
      </c>
      <c r="B1404" t="s">
        <v>750</v>
      </c>
    </row>
    <row r="1405" spans="1:2" x14ac:dyDescent="0.25">
      <c r="A1405">
        <v>513119</v>
      </c>
      <c r="B1405" t="s">
        <v>949</v>
      </c>
    </row>
    <row r="1406" spans="1:2" x14ac:dyDescent="0.25">
      <c r="A1406">
        <v>514000</v>
      </c>
      <c r="B1406" t="s">
        <v>950</v>
      </c>
    </row>
    <row r="1407" spans="1:2" x14ac:dyDescent="0.25">
      <c r="A1407">
        <v>514100</v>
      </c>
      <c r="B1407" t="s">
        <v>751</v>
      </c>
    </row>
    <row r="1408" spans="1:2" x14ac:dyDescent="0.25">
      <c r="A1408">
        <v>514110</v>
      </c>
      <c r="B1408" t="s">
        <v>951</v>
      </c>
    </row>
    <row r="1409" spans="1:2" x14ac:dyDescent="0.25">
      <c r="A1409">
        <v>514111</v>
      </c>
      <c r="B1409" t="s">
        <v>952</v>
      </c>
    </row>
    <row r="1410" spans="1:2" x14ac:dyDescent="0.25">
      <c r="A1410">
        <v>514112</v>
      </c>
      <c r="B1410" t="s">
        <v>953</v>
      </c>
    </row>
    <row r="1411" spans="1:2" x14ac:dyDescent="0.25">
      <c r="A1411">
        <v>514113</v>
      </c>
      <c r="B1411" t="s">
        <v>954</v>
      </c>
    </row>
    <row r="1412" spans="1:2" x14ac:dyDescent="0.25">
      <c r="A1412">
        <v>514114</v>
      </c>
      <c r="B1412" t="s">
        <v>955</v>
      </c>
    </row>
    <row r="1413" spans="1:2" x14ac:dyDescent="0.25">
      <c r="A1413">
        <v>514115</v>
      </c>
      <c r="B1413" t="s">
        <v>956</v>
      </c>
    </row>
    <row r="1414" spans="1:2" x14ac:dyDescent="0.25">
      <c r="A1414">
        <v>514116</v>
      </c>
      <c r="B1414" t="s">
        <v>957</v>
      </c>
    </row>
    <row r="1415" spans="1:2" x14ac:dyDescent="0.25">
      <c r="A1415">
        <v>514117</v>
      </c>
      <c r="B1415" t="s">
        <v>958</v>
      </c>
    </row>
    <row r="1416" spans="1:2" x14ac:dyDescent="0.25">
      <c r="A1416">
        <v>514118</v>
      </c>
      <c r="B1416" t="s">
        <v>959</v>
      </c>
    </row>
    <row r="1417" spans="1:2" x14ac:dyDescent="0.25">
      <c r="A1417">
        <v>514119</v>
      </c>
      <c r="B1417" t="s">
        <v>960</v>
      </c>
    </row>
    <row r="1418" spans="1:2" x14ac:dyDescent="0.25">
      <c r="A1418">
        <v>514120</v>
      </c>
      <c r="B1418" t="s">
        <v>961</v>
      </c>
    </row>
    <row r="1419" spans="1:2" x14ac:dyDescent="0.25">
      <c r="A1419">
        <v>514121</v>
      </c>
      <c r="B1419" t="s">
        <v>961</v>
      </c>
    </row>
    <row r="1420" spans="1:2" x14ac:dyDescent="0.25">
      <c r="A1420">
        <v>515000</v>
      </c>
      <c r="B1420" t="s">
        <v>962</v>
      </c>
    </row>
    <row r="1421" spans="1:2" x14ac:dyDescent="0.25">
      <c r="A1421">
        <v>515100</v>
      </c>
      <c r="B1421" t="s">
        <v>752</v>
      </c>
    </row>
    <row r="1422" spans="1:2" x14ac:dyDescent="0.25">
      <c r="A1422">
        <v>515110</v>
      </c>
      <c r="B1422" t="s">
        <v>963</v>
      </c>
    </row>
    <row r="1423" spans="1:2" x14ac:dyDescent="0.25">
      <c r="A1423">
        <v>515111</v>
      </c>
      <c r="B1423" t="s">
        <v>963</v>
      </c>
    </row>
    <row r="1424" spans="1:2" x14ac:dyDescent="0.25">
      <c r="A1424">
        <v>515120</v>
      </c>
      <c r="B1424" t="s">
        <v>964</v>
      </c>
    </row>
    <row r="1425" spans="1:2" x14ac:dyDescent="0.25">
      <c r="A1425">
        <v>515121</v>
      </c>
      <c r="B1425" t="s">
        <v>965</v>
      </c>
    </row>
    <row r="1426" spans="1:2" x14ac:dyDescent="0.25">
      <c r="A1426">
        <v>515122</v>
      </c>
      <c r="B1426" t="s">
        <v>966</v>
      </c>
    </row>
    <row r="1427" spans="1:2" x14ac:dyDescent="0.25">
      <c r="A1427">
        <v>515123</v>
      </c>
      <c r="B1427" t="s">
        <v>967</v>
      </c>
    </row>
    <row r="1428" spans="1:2" x14ac:dyDescent="0.25">
      <c r="A1428">
        <v>515124</v>
      </c>
      <c r="B1428" t="s">
        <v>968</v>
      </c>
    </row>
    <row r="1429" spans="1:2" x14ac:dyDescent="0.25">
      <c r="A1429">
        <v>515125</v>
      </c>
      <c r="B1429" t="s">
        <v>969</v>
      </c>
    </row>
    <row r="1430" spans="1:2" x14ac:dyDescent="0.25">
      <c r="A1430">
        <v>515126</v>
      </c>
      <c r="B1430" t="s">
        <v>970</v>
      </c>
    </row>
    <row r="1431" spans="1:2" x14ac:dyDescent="0.25">
      <c r="A1431">
        <v>515129</v>
      </c>
      <c r="B1431" t="s">
        <v>971</v>
      </c>
    </row>
    <row r="1432" spans="1:2" x14ac:dyDescent="0.25">
      <c r="A1432">
        <v>515190</v>
      </c>
      <c r="B1432" t="s">
        <v>972</v>
      </c>
    </row>
    <row r="1433" spans="1:2" x14ac:dyDescent="0.25">
      <c r="A1433">
        <v>515191</v>
      </c>
      <c r="B1433" t="s">
        <v>973</v>
      </c>
    </row>
    <row r="1434" spans="1:2" x14ac:dyDescent="0.25">
      <c r="A1434">
        <v>515192</v>
      </c>
      <c r="B1434" t="s">
        <v>974</v>
      </c>
    </row>
    <row r="1435" spans="1:2" x14ac:dyDescent="0.25">
      <c r="A1435">
        <v>515193</v>
      </c>
      <c r="B1435" t="s">
        <v>975</v>
      </c>
    </row>
    <row r="1436" spans="1:2" x14ac:dyDescent="0.25">
      <c r="A1436">
        <v>515194</v>
      </c>
      <c r="B1436" t="s">
        <v>976</v>
      </c>
    </row>
    <row r="1437" spans="1:2" x14ac:dyDescent="0.25">
      <c r="A1437">
        <v>515195</v>
      </c>
      <c r="B1437" t="s">
        <v>977</v>
      </c>
    </row>
    <row r="1438" spans="1:2" x14ac:dyDescent="0.25">
      <c r="A1438">
        <v>515196</v>
      </c>
      <c r="B1438" t="s">
        <v>978</v>
      </c>
    </row>
    <row r="1439" spans="1:2" x14ac:dyDescent="0.25">
      <c r="A1439">
        <v>515197</v>
      </c>
      <c r="B1439" t="s">
        <v>979</v>
      </c>
    </row>
    <row r="1440" spans="1:2" x14ac:dyDescent="0.25">
      <c r="A1440">
        <v>515199</v>
      </c>
      <c r="B1440" t="s">
        <v>972</v>
      </c>
    </row>
    <row r="1441" spans="1:2" x14ac:dyDescent="0.25">
      <c r="A1441">
        <v>520000</v>
      </c>
      <c r="B1441" t="s">
        <v>980</v>
      </c>
    </row>
    <row r="1442" spans="1:2" x14ac:dyDescent="0.25">
      <c r="A1442">
        <v>521000</v>
      </c>
      <c r="B1442" t="s">
        <v>981</v>
      </c>
    </row>
    <row r="1443" spans="1:2" x14ac:dyDescent="0.25">
      <c r="A1443">
        <v>521100</v>
      </c>
      <c r="B1443" t="s">
        <v>754</v>
      </c>
    </row>
    <row r="1444" spans="1:2" x14ac:dyDescent="0.25">
      <c r="A1444">
        <v>521110</v>
      </c>
      <c r="B1444" t="s">
        <v>754</v>
      </c>
    </row>
    <row r="1445" spans="1:2" x14ac:dyDescent="0.25">
      <c r="A1445">
        <v>521111</v>
      </c>
      <c r="B1445" t="s">
        <v>754</v>
      </c>
    </row>
    <row r="1446" spans="1:2" x14ac:dyDescent="0.25">
      <c r="A1446">
        <v>522000</v>
      </c>
      <c r="B1446" t="s">
        <v>982</v>
      </c>
    </row>
    <row r="1447" spans="1:2" x14ac:dyDescent="0.25">
      <c r="A1447">
        <v>522100</v>
      </c>
      <c r="B1447" t="s">
        <v>756</v>
      </c>
    </row>
    <row r="1448" spans="1:2" x14ac:dyDescent="0.25">
      <c r="A1448">
        <v>522110</v>
      </c>
      <c r="B1448" t="s">
        <v>756</v>
      </c>
    </row>
    <row r="1449" spans="1:2" x14ac:dyDescent="0.25">
      <c r="A1449">
        <v>522111</v>
      </c>
      <c r="B1449" t="s">
        <v>756</v>
      </c>
    </row>
    <row r="1450" spans="1:2" x14ac:dyDescent="0.25">
      <c r="A1450">
        <v>522200</v>
      </c>
      <c r="B1450" t="s">
        <v>757</v>
      </c>
    </row>
    <row r="1451" spans="1:2" x14ac:dyDescent="0.25">
      <c r="A1451">
        <v>522210</v>
      </c>
      <c r="B1451" t="s">
        <v>757</v>
      </c>
    </row>
    <row r="1452" spans="1:2" x14ac:dyDescent="0.25">
      <c r="A1452">
        <v>522211</v>
      </c>
      <c r="B1452" t="s">
        <v>757</v>
      </c>
    </row>
    <row r="1453" spans="1:2" x14ac:dyDescent="0.25">
      <c r="A1453">
        <v>522300</v>
      </c>
      <c r="B1453" t="s">
        <v>758</v>
      </c>
    </row>
    <row r="1454" spans="1:2" x14ac:dyDescent="0.25">
      <c r="A1454">
        <v>522310</v>
      </c>
      <c r="B1454" t="s">
        <v>758</v>
      </c>
    </row>
    <row r="1455" spans="1:2" x14ac:dyDescent="0.25">
      <c r="A1455">
        <v>522311</v>
      </c>
      <c r="B1455" t="s">
        <v>758</v>
      </c>
    </row>
    <row r="1456" spans="1:2" x14ac:dyDescent="0.25">
      <c r="A1456">
        <v>523000</v>
      </c>
      <c r="B1456" t="s">
        <v>983</v>
      </c>
    </row>
    <row r="1457" spans="1:2" x14ac:dyDescent="0.25">
      <c r="A1457">
        <v>523100</v>
      </c>
      <c r="B1457" t="s">
        <v>759</v>
      </c>
    </row>
    <row r="1458" spans="1:2" x14ac:dyDescent="0.25">
      <c r="A1458">
        <v>523110</v>
      </c>
      <c r="B1458" t="s">
        <v>759</v>
      </c>
    </row>
    <row r="1459" spans="1:2" x14ac:dyDescent="0.25">
      <c r="A1459">
        <v>523111</v>
      </c>
      <c r="B1459" t="s">
        <v>759</v>
      </c>
    </row>
    <row r="1460" spans="1:2" x14ac:dyDescent="0.25">
      <c r="A1460">
        <v>530000</v>
      </c>
      <c r="B1460" t="s">
        <v>984</v>
      </c>
    </row>
    <row r="1461" spans="1:2" x14ac:dyDescent="0.25">
      <c r="A1461">
        <v>531000</v>
      </c>
      <c r="B1461" t="s">
        <v>984</v>
      </c>
    </row>
    <row r="1462" spans="1:2" x14ac:dyDescent="0.25">
      <c r="A1462">
        <v>531100</v>
      </c>
      <c r="B1462" t="s">
        <v>760</v>
      </c>
    </row>
    <row r="1463" spans="1:2" x14ac:dyDescent="0.25">
      <c r="A1463">
        <v>531110</v>
      </c>
      <c r="B1463" t="s">
        <v>760</v>
      </c>
    </row>
    <row r="1464" spans="1:2" x14ac:dyDescent="0.25">
      <c r="A1464">
        <v>531111</v>
      </c>
      <c r="B1464" t="s">
        <v>760</v>
      </c>
    </row>
    <row r="1465" spans="1:2" x14ac:dyDescent="0.25">
      <c r="A1465">
        <v>540000</v>
      </c>
      <c r="B1465" t="s">
        <v>985</v>
      </c>
    </row>
    <row r="1466" spans="1:2" x14ac:dyDescent="0.25">
      <c r="A1466">
        <v>541000</v>
      </c>
      <c r="B1466" t="s">
        <v>986</v>
      </c>
    </row>
    <row r="1467" spans="1:2" x14ac:dyDescent="0.25">
      <c r="A1467">
        <v>541100</v>
      </c>
      <c r="B1467" t="s">
        <v>762</v>
      </c>
    </row>
    <row r="1468" spans="1:2" x14ac:dyDescent="0.25">
      <c r="A1468">
        <v>541110</v>
      </c>
      <c r="B1468" t="s">
        <v>987</v>
      </c>
    </row>
    <row r="1469" spans="1:2" x14ac:dyDescent="0.25">
      <c r="A1469">
        <v>541111</v>
      </c>
      <c r="B1469" t="s">
        <v>988</v>
      </c>
    </row>
    <row r="1470" spans="1:2" x14ac:dyDescent="0.25">
      <c r="A1470">
        <v>541112</v>
      </c>
      <c r="B1470" t="s">
        <v>989</v>
      </c>
    </row>
    <row r="1471" spans="1:2" x14ac:dyDescent="0.25">
      <c r="A1471">
        <v>541113</v>
      </c>
      <c r="B1471" t="s">
        <v>990</v>
      </c>
    </row>
    <row r="1472" spans="1:2" x14ac:dyDescent="0.25">
      <c r="A1472">
        <v>541114</v>
      </c>
      <c r="B1472" t="s">
        <v>991</v>
      </c>
    </row>
    <row r="1473" spans="1:2" x14ac:dyDescent="0.25">
      <c r="A1473">
        <v>541115</v>
      </c>
      <c r="B1473" t="s">
        <v>992</v>
      </c>
    </row>
    <row r="1474" spans="1:2" x14ac:dyDescent="0.25">
      <c r="A1474">
        <v>541120</v>
      </c>
      <c r="B1474" t="s">
        <v>993</v>
      </c>
    </row>
    <row r="1475" spans="1:2" x14ac:dyDescent="0.25">
      <c r="A1475">
        <v>541121</v>
      </c>
      <c r="B1475" t="s">
        <v>994</v>
      </c>
    </row>
    <row r="1476" spans="1:2" x14ac:dyDescent="0.25">
      <c r="A1476">
        <v>541122</v>
      </c>
      <c r="B1476" t="s">
        <v>995</v>
      </c>
    </row>
    <row r="1477" spans="1:2" x14ac:dyDescent="0.25">
      <c r="A1477">
        <v>541123</v>
      </c>
      <c r="B1477" t="s">
        <v>996</v>
      </c>
    </row>
    <row r="1478" spans="1:2" x14ac:dyDescent="0.25">
      <c r="A1478">
        <v>541124</v>
      </c>
      <c r="B1478" t="s">
        <v>997</v>
      </c>
    </row>
    <row r="1479" spans="1:2" x14ac:dyDescent="0.25">
      <c r="A1479">
        <v>541125</v>
      </c>
      <c r="B1479" t="s">
        <v>998</v>
      </c>
    </row>
    <row r="1480" spans="1:2" x14ac:dyDescent="0.25">
      <c r="A1480">
        <v>542000</v>
      </c>
      <c r="B1480" t="s">
        <v>999</v>
      </c>
    </row>
    <row r="1481" spans="1:2" x14ac:dyDescent="0.25">
      <c r="A1481">
        <v>542100</v>
      </c>
      <c r="B1481" t="s">
        <v>764</v>
      </c>
    </row>
    <row r="1482" spans="1:2" x14ac:dyDescent="0.25">
      <c r="A1482">
        <v>542110</v>
      </c>
      <c r="B1482" t="s">
        <v>764</v>
      </c>
    </row>
    <row r="1483" spans="1:2" x14ac:dyDescent="0.25">
      <c r="A1483">
        <v>542111</v>
      </c>
      <c r="B1483" t="s">
        <v>764</v>
      </c>
    </row>
    <row r="1484" spans="1:2" x14ac:dyDescent="0.25">
      <c r="A1484">
        <v>542112</v>
      </c>
      <c r="B1484" t="s">
        <v>1000</v>
      </c>
    </row>
    <row r="1485" spans="1:2" x14ac:dyDescent="0.25">
      <c r="A1485">
        <v>542113</v>
      </c>
      <c r="B1485" t="s">
        <v>1001</v>
      </c>
    </row>
    <row r="1486" spans="1:2" x14ac:dyDescent="0.25">
      <c r="A1486">
        <v>542120</v>
      </c>
      <c r="B1486" t="s">
        <v>1002</v>
      </c>
    </row>
    <row r="1487" spans="1:2" x14ac:dyDescent="0.25">
      <c r="A1487">
        <v>542121</v>
      </c>
      <c r="B1487" t="s">
        <v>1003</v>
      </c>
    </row>
    <row r="1488" spans="1:2" x14ac:dyDescent="0.25">
      <c r="A1488">
        <v>542122</v>
      </c>
      <c r="B1488" t="s">
        <v>1004</v>
      </c>
    </row>
    <row r="1489" spans="1:2" x14ac:dyDescent="0.25">
      <c r="A1489">
        <v>542123</v>
      </c>
      <c r="B1489" t="s">
        <v>1005</v>
      </c>
    </row>
    <row r="1490" spans="1:2" x14ac:dyDescent="0.25">
      <c r="A1490">
        <v>543000</v>
      </c>
      <c r="B1490" t="s">
        <v>1006</v>
      </c>
    </row>
    <row r="1491" spans="1:2" x14ac:dyDescent="0.25">
      <c r="A1491">
        <v>543100</v>
      </c>
      <c r="B1491" t="s">
        <v>766</v>
      </c>
    </row>
    <row r="1492" spans="1:2" x14ac:dyDescent="0.25">
      <c r="A1492">
        <v>543110</v>
      </c>
      <c r="B1492" t="s">
        <v>766</v>
      </c>
    </row>
    <row r="1493" spans="1:2" x14ac:dyDescent="0.25">
      <c r="A1493">
        <v>543111</v>
      </c>
      <c r="B1493" t="s">
        <v>1007</v>
      </c>
    </row>
    <row r="1494" spans="1:2" x14ac:dyDescent="0.25">
      <c r="A1494">
        <v>543120</v>
      </c>
      <c r="B1494" t="s">
        <v>1008</v>
      </c>
    </row>
    <row r="1495" spans="1:2" x14ac:dyDescent="0.25">
      <c r="A1495">
        <v>543121</v>
      </c>
      <c r="B1495" t="s">
        <v>1009</v>
      </c>
    </row>
    <row r="1496" spans="1:2" x14ac:dyDescent="0.25">
      <c r="A1496">
        <v>543200</v>
      </c>
      <c r="B1496" t="s">
        <v>767</v>
      </c>
    </row>
    <row r="1497" spans="1:2" x14ac:dyDescent="0.25">
      <c r="A1497">
        <v>543210</v>
      </c>
      <c r="B1497" t="s">
        <v>767</v>
      </c>
    </row>
    <row r="1498" spans="1:2" x14ac:dyDescent="0.25">
      <c r="A1498">
        <v>543211</v>
      </c>
      <c r="B1498" t="s">
        <v>1010</v>
      </c>
    </row>
    <row r="1499" spans="1:2" x14ac:dyDescent="0.25">
      <c r="A1499">
        <v>543220</v>
      </c>
      <c r="B1499" t="s">
        <v>1011</v>
      </c>
    </row>
    <row r="1500" spans="1:2" x14ac:dyDescent="0.25">
      <c r="A1500">
        <v>543221</v>
      </c>
      <c r="B1500" t="s">
        <v>1011</v>
      </c>
    </row>
    <row r="1501" spans="1:2" x14ac:dyDescent="0.25">
      <c r="A1501">
        <v>550000</v>
      </c>
      <c r="B1501" t="s">
        <v>1012</v>
      </c>
    </row>
    <row r="1502" spans="1:2" x14ac:dyDescent="0.25">
      <c r="A1502">
        <v>551000</v>
      </c>
      <c r="B1502" t="s">
        <v>1012</v>
      </c>
    </row>
    <row r="1503" spans="1:2" x14ac:dyDescent="0.25">
      <c r="A1503">
        <v>551100</v>
      </c>
      <c r="B1503" t="s">
        <v>1013</v>
      </c>
    </row>
    <row r="1504" spans="1:2" x14ac:dyDescent="0.25">
      <c r="A1504">
        <v>551110</v>
      </c>
      <c r="B1504" t="s">
        <v>1013</v>
      </c>
    </row>
    <row r="1505" spans="1:2" x14ac:dyDescent="0.25">
      <c r="A1505">
        <v>551111</v>
      </c>
      <c r="B1505" t="s">
        <v>1013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Budzet</vt:lpstr>
      <vt:lpstr>Konta</vt:lpstr>
      <vt:lpstr>KontaValidacija</vt:lpstr>
      <vt:lpstr>KontniPlan</vt:lpstr>
      <vt:lpstr>Budzet!Print_Titles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Vuk Zivanovic</cp:lastModifiedBy>
  <cp:lastPrinted>2018-11-20T07:51:56Z</cp:lastPrinted>
  <dcterms:created xsi:type="dcterms:W3CDTF">2018-09-28T12:53:18Z</dcterms:created>
  <dcterms:modified xsi:type="dcterms:W3CDTF">2019-04-09T07:13:38Z</dcterms:modified>
</cp:coreProperties>
</file>